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Rosy\Pictures\"/>
    </mc:Choice>
  </mc:AlternateContent>
  <bookViews>
    <workbookView xWindow="0" yWindow="0" windowWidth="20490" windowHeight="8355"/>
  </bookViews>
  <sheets>
    <sheet name="ESTADOS FINANCIEROS" sheetId="1" r:id="rId1"/>
    <sheet name="EA" sheetId="3" r:id="rId2"/>
    <sheet name="ESF" sheetId="2" r:id="rId3"/>
    <sheet name="EVHP" sheetId="4" r:id="rId4"/>
    <sheet name="ECSF" sheetId="5" r:id="rId5"/>
    <sheet name="EFE" sheetId="6" r:id="rId6"/>
    <sheet name="EAA" sheetId="7" r:id="rId7"/>
    <sheet name="EADOP" sheetId="8" r:id="rId8"/>
    <sheet name="IPC" sheetId="9" r:id="rId9"/>
    <sheet name="CONC ING" sheetId="10" r:id="rId10"/>
    <sheet name="CONC EGRESOS" sheetId="11" r:id="rId11"/>
  </sheets>
  <definedNames>
    <definedName name="_xlnm.Print_Area" localSheetId="10">'CONC EGRESOS'!$C$2:$D$89</definedName>
    <definedName name="_xlnm.Print_Area" localSheetId="9">'CONC ING'!$B$2:$C$83</definedName>
    <definedName name="_xlnm.Print_Area" localSheetId="1">EA!$B$2:$D$88</definedName>
    <definedName name="_xlnm.Print_Area" localSheetId="6">EAA!$B$2:$G$44</definedName>
    <definedName name="_xlnm.Print_Area" localSheetId="7">EADOP!$B$2:$F$79</definedName>
    <definedName name="_xlnm.Print_Area" localSheetId="4">ECSF!$B$2:$D$76</definedName>
    <definedName name="_xlnm.Print_Area" localSheetId="5">EFE!$B$2:$D$91</definedName>
    <definedName name="_xlnm.Print_Area" localSheetId="2">ESF!$B$2:$I$60</definedName>
    <definedName name="_xlnm.Print_Area" localSheetId="3">EVHP!$B$2:$G$57</definedName>
    <definedName name="_xlnm.Print_Area" localSheetId="8">IPC!$B$2:$D$72</definedName>
    <definedName name="_xlnm.Print_Titles" localSheetId="1">EA!$2:$9</definedName>
    <definedName name="_xlnm.Print_Titles" localSheetId="5">EFE!$2:$9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44" i="11" l="1"/>
  <c r="D34" i="11" l="1"/>
  <c r="D12" i="11"/>
  <c r="C21" i="10"/>
  <c r="C13" i="10"/>
  <c r="D35" i="9"/>
  <c r="C35" i="9"/>
  <c r="D27" i="9"/>
  <c r="C27" i="9"/>
  <c r="D19" i="9"/>
  <c r="C19" i="9"/>
  <c r="F42" i="8"/>
  <c r="E42" i="8"/>
  <c r="F20" i="7"/>
  <c r="E20" i="7"/>
  <c r="D20" i="7"/>
  <c r="C20" i="7"/>
  <c r="G20" i="7"/>
  <c r="G11" i="7"/>
  <c r="D11" i="7"/>
  <c r="E11" i="7"/>
  <c r="F11" i="7"/>
  <c r="C11" i="7"/>
  <c r="C10" i="7" s="1"/>
  <c r="D65" i="6"/>
  <c r="C65" i="6"/>
  <c r="D59" i="6"/>
  <c r="C59" i="6"/>
  <c r="D50" i="6"/>
  <c r="D55" i="6" s="1"/>
  <c r="C50" i="6"/>
  <c r="C55" i="6" s="1"/>
  <c r="D23" i="6"/>
  <c r="C23" i="6"/>
  <c r="D11" i="6"/>
  <c r="C11" i="6"/>
  <c r="D62" i="5"/>
  <c r="C62" i="5"/>
  <c r="D55" i="5"/>
  <c r="C55" i="5"/>
  <c r="D41" i="5"/>
  <c r="C41" i="5"/>
  <c r="D31" i="5"/>
  <c r="C31" i="5"/>
  <c r="D20" i="5"/>
  <c r="C20" i="5"/>
  <c r="D11" i="5"/>
  <c r="C11" i="5"/>
  <c r="G22" i="4"/>
  <c r="E22" i="4"/>
  <c r="D22" i="4"/>
  <c r="C22" i="4"/>
  <c r="F22" i="4"/>
  <c r="D40" i="4"/>
  <c r="E40" i="4"/>
  <c r="F40" i="4"/>
  <c r="G40" i="4"/>
  <c r="C40" i="4"/>
  <c r="D33" i="4"/>
  <c r="E33" i="4"/>
  <c r="F33" i="4"/>
  <c r="G33" i="4"/>
  <c r="C33" i="4"/>
  <c r="G28" i="4"/>
  <c r="C28" i="4"/>
  <c r="D15" i="4"/>
  <c r="E15" i="4"/>
  <c r="F15" i="4"/>
  <c r="G15" i="4"/>
  <c r="C15" i="4"/>
  <c r="D10" i="4"/>
  <c r="E10" i="4"/>
  <c r="F10" i="4"/>
  <c r="G10" i="4"/>
  <c r="C10" i="4"/>
  <c r="D72" i="3"/>
  <c r="C72" i="3"/>
  <c r="D64" i="3"/>
  <c r="C64" i="3"/>
  <c r="D52" i="3"/>
  <c r="C52" i="3"/>
  <c r="D41" i="3"/>
  <c r="C41" i="3"/>
  <c r="D36" i="3"/>
  <c r="C36" i="3"/>
  <c r="D25" i="3"/>
  <c r="C25" i="3"/>
  <c r="D21" i="3"/>
  <c r="C21" i="3"/>
  <c r="D12" i="3"/>
  <c r="C12" i="3"/>
  <c r="I46" i="2"/>
  <c r="H46" i="2"/>
  <c r="I39" i="2"/>
  <c r="H39" i="2"/>
  <c r="I29" i="2"/>
  <c r="H29" i="2"/>
  <c r="I20" i="2"/>
  <c r="H20" i="2"/>
  <c r="D32" i="2"/>
  <c r="C32" i="2"/>
  <c r="D19" i="2"/>
  <c r="C19" i="2"/>
  <c r="C33" i="2" s="1"/>
  <c r="E10" i="7" l="1"/>
  <c r="D75" i="3"/>
  <c r="C32" i="3"/>
  <c r="I30" i="2"/>
  <c r="C27" i="10"/>
  <c r="D32" i="3"/>
  <c r="C71" i="6"/>
  <c r="D41" i="6"/>
  <c r="D71" i="6"/>
  <c r="C75" i="3"/>
  <c r="G10" i="7"/>
  <c r="C41" i="6"/>
  <c r="C74" i="6" s="1"/>
  <c r="F10" i="7"/>
  <c r="D10" i="7"/>
  <c r="C30" i="5"/>
  <c r="D10" i="5"/>
  <c r="D30" i="5"/>
  <c r="D26" i="4"/>
  <c r="D44" i="4" s="1"/>
  <c r="C26" i="4"/>
  <c r="C44" i="4" s="1"/>
  <c r="F26" i="4"/>
  <c r="F44" i="4" s="1"/>
  <c r="E26" i="4"/>
  <c r="E44" i="4" s="1"/>
  <c r="G26" i="4"/>
  <c r="G44" i="4" s="1"/>
  <c r="I51" i="2"/>
  <c r="D33" i="2"/>
  <c r="D49" i="5"/>
  <c r="H51" i="2"/>
  <c r="H30" i="2"/>
  <c r="C10" i="5"/>
  <c r="C49" i="5"/>
  <c r="C77" i="3" l="1"/>
  <c r="D77" i="3"/>
  <c r="I52" i="2"/>
  <c r="D74" i="6"/>
  <c r="H52" i="2"/>
</calcChain>
</file>

<file path=xl/sharedStrings.xml><?xml version="1.0" encoding="utf-8"?>
<sst xmlns="http://schemas.openxmlformats.org/spreadsheetml/2006/main" count="487" uniqueCount="291">
  <si>
    <t>ESTADOS FINANCIEROS</t>
  </si>
  <si>
    <t>ESF</t>
  </si>
  <si>
    <t>ESTADO DE SITUACIÓN FINANCIERA</t>
  </si>
  <si>
    <t>EA</t>
  </si>
  <si>
    <t>ESTADO DE ACTIVIDADES</t>
  </si>
  <si>
    <t>EVHP</t>
  </si>
  <si>
    <t>ESTADO DE VARIACIÓN EN LA HACIENDA PUBLICA</t>
  </si>
  <si>
    <t>ECSF</t>
  </si>
  <si>
    <t>ESTADO DE CAMBIOS EN LA SITUACIÓN FINANCIERA</t>
  </si>
  <si>
    <t>EFE</t>
  </si>
  <si>
    <t>EAA</t>
  </si>
  <si>
    <t>ESTADO ANALÍTICO DEL ACTIVO</t>
  </si>
  <si>
    <t>EADOP</t>
  </si>
  <si>
    <t>IPC</t>
  </si>
  <si>
    <t>INFORME SOBRE PASIVOS CONTINGENTES</t>
  </si>
  <si>
    <t>CONC ING</t>
  </si>
  <si>
    <t>CONCILIACIÓN ENTRE LOS INGRESOS PRESUPUESTARIOS Y CONTABLES</t>
  </si>
  <si>
    <t>CONC EGRESOS</t>
  </si>
  <si>
    <t>CONCILIACIÓN ENTRE LOS GASTOS PRESUPUESTARIOS Y LOS GASTOS CONTABLES</t>
  </si>
  <si>
    <t>NOTAS A LOS ESTADOS FINANCIEROS</t>
  </si>
  <si>
    <t>UNIVERSIDAD MICHOACANA DE SAN NICOLÁS DE HIDALGO</t>
  </si>
  <si>
    <t>AL 31 DE DICIEMBRE DE 2021</t>
  </si>
  <si>
    <t>(CIFRAS EN PESOS)</t>
  </si>
  <si>
    <t>CONCEPTO</t>
  </si>
  <si>
    <t>ACTIVO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</si>
  <si>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</si>
  <si>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</si>
  <si>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</si>
  <si>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</si>
  <si>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</si>
  <si>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</si>
  <si>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</si>
  <si>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</si>
  <si>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</si>
  <si>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</si>
  <si>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</si>
  <si>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</si>
  <si>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</si>
  <si>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</si>
  <si>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</si>
  <si>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CIRCULANTES</t>
  </si>
  <si>
    <t>PROVISIONES A CORTO PLAZO</t>
  </si>
  <si>
    <t>TOTAL DE ACTIVOS CIRCULANTES</t>
  </si>
  <si>
    <t>OTROS PASIVOS A CORTO PLAZO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</si>
  <si>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</si>
  <si>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</si>
  <si>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</si>
  <si>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</si>
  <si>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</si>
  <si>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</si>
  <si>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</si>
  <si>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</si>
  <si>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</si>
  <si>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</si>
  <si>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</si>
  <si>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</si>
  <si>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ADMINISTRACIÓN A LARGO PLAZO</t>
  </si>
  <si>
    <t>DEPRECIACIÓN, DETERIORO Y AMORTIZACIÓN ACUMULADA DE BIENES</t>
  </si>
  <si>
    <t>PROVISIONES A LARGO PLAZO</t>
  </si>
  <si>
    <t>ACTIVOS DIFERIDOS</t>
  </si>
  <si>
    <t>TOTAL DE PASIVOS NO CIRCULANTES</t>
  </si>
  <si>
    <t>ESTIMACIÓN POR PÉRDIDA O DETERIORO DE ACTIVOS NO CIRCULANTES</t>
  </si>
  <si>
    <t>TOTAL DE PASIVO</t>
  </si>
  <si>
    <t>OTROS ACTIVOS NO CIRCULANTES</t>
  </si>
  <si>
    <t>TOTAL DE ACTIVOS NO CIRCULANTES</t>
  </si>
  <si>
    <t>TOTAL DE ACTIVO</t>
  </si>
  <si>
    <t>HACIENDA PÚBLICA / PATRIMONIO</t>
  </si>
  <si>
    <t>HACIENDA PÚBLICA/PATRIMONIO CONTRIBUIDO</t>
  </si>
  <si>
    <t>APORTACIONES</t>
  </si>
  <si>
    <t>DONACIONES DE CAPITAL</t>
  </si>
  <si>
    <t>ACTUALIZACIÓN DE LA HACIENDA PÚBLICA/PATRIMONIO</t>
  </si>
  <si>
    <t>HACIENDA PÚBLICA / PATRIMONIO GENERADO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</si>
  <si>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</si>
  <si>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</si>
  <si>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</si>
  <si>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</si>
  <si>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</si>
  <si>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</si>
  <si>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</si>
  <si>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</si>
  <si>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 / PATRIMONIO</t>
  </si>
  <si>
    <t>TOTAL DEL PASIVO Y HACIENDA PÚBLICA / PATRIMONIO</t>
  </si>
  <si>
    <t>BAJO PROTESTA DE DECIR VERDAD DECLARAMOS QUE LOS ESTADOS FINANCIEROS Y SUS NOTAS SON RAZONABLEMENTE CORRRECTOS Y SON RESPONSABILIDAD DEL EMISOR</t>
  </si>
  <si>
    <t>DEL 01 DE ENERO AL 31 DE DICIEMBRE DE 2021</t>
  </si>
  <si>
    <t>2020 COMPROBACIÓN</t>
  </si>
  <si>
    <t>INGRESOS Y OTROS BENEFICIOS</t>
  </si>
  <si>
    <t>INGRESOS DE GESTIÓN:</t>
  </si>
  <si>
    <t>IMPUESTOS</t>
  </si>
  <si>
    <t>CUOTAS Y APORTACIONES DE SEGURIDAD SOCIAL</t>
  </si>
  <si>
    <t>CONTRIBUCIONES DE MEJORAS</t>
  </si>
  <si>
    <t>DERECHOS</t>
  </si>
  <si>
    <t xml:space="preserve">PRODUCTOS </t>
  </si>
  <si>
    <t>APROVECHAMIENTOS</t>
  </si>
  <si>
    <t>INGRESOS POR VENTA DE BIENES Y PRESTACION DE SERVICIOS</t>
  </si>
  <si>
    <t>PARTICIPACIONES, APORTACIONES, CONVENIOS, INCENTIVOS DERIVADOS DE LA COLABORACION FISCAL, FONDOS DISTINTOS DE APORTACIONES, TRANSFERENCIAS, ASIGNACIONES, SUBSIDIOS Y SUBVENCIONES, Y PENSIONES Y JUBILACIONES</t>
  </si>
  <si>
    <t>PARTICIPACIONES, APORTACIONES, CONVENIOS, INCENTIVOS DERIVADOS DE LA COLABORACION FISCAL Y FONDOS DISTINTOS DE APORTACIONES</t>
  </si>
  <si>
    <t>TRANSFERENCIAS, ASIGNACIONES, SUBSIDIOS Y SUBVENCIONES, Y PENSIONES Y JUBILACIONES</t>
  </si>
  <si>
    <t>OTROS INGRESOS Y BENEFICIOS</t>
  </si>
  <si>
    <t>INGRESOS FINANCIEROS</t>
  </si>
  <si>
    <t>INCREMENTO POR VARIACION DE INVENTARIOS</t>
  </si>
  <si>
    <t>DISMINUCION DEL EXCESO DE ESTIMACIONES POR PÉRDIDA O DETERIORO U OBSELECENCIA</t>
  </si>
  <si>
    <t>DISMINUCION DEL EXCESO DE PROVISIONES</t>
  </si>
  <si>
    <t>OTROS INGRESOS Y BENEFICIOS VARIOS</t>
  </si>
  <si>
    <t>TOTAL DE INGRESOS Y OTROS BENEFICIOS</t>
  </si>
  <si>
    <t>GASTOS Y OTRAS PERDIDAS</t>
  </si>
  <si>
    <t>GASTOS DE FUNCIONAMIENTO</t>
  </si>
  <si>
    <t>SERVICIOS PERSONALES</t>
  </si>
  <si>
    <t>MATERIALES Y SUMINISTROS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</si>
  <si>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</si>
  <si>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</si>
  <si>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</si>
  <si>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</si>
  <si>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</si>
  <si>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</si>
  <si>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</si>
  <si>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</si>
  <si>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</si>
  <si>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</si>
  <si>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</si>
  <si>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 Y APORTACIONES</t>
  </si>
  <si>
    <t xml:space="preserve">PARTICIPACIONES  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</si>
  <si>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</si>
  <si>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</si>
  <si>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</si>
  <si>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</si>
  <si>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</si>
  <si>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GASTOS POR COBERTURAS</t>
  </si>
  <si>
    <t>APOYOS FINANCIEROS</t>
  </si>
  <si>
    <t>OTROS GASTOS Y PÉRDIDAS EXTRAORDINARIAS</t>
  </si>
  <si>
    <t>ESTIMACIONES, DEPRECIACIONES, DETERIOROS, OBSOLESCENCIAS Y AMORTIZACIONES</t>
  </si>
  <si>
    <t>PROVISIONES</t>
  </si>
  <si>
    <t>DISMINUCIÓN DE INVENTARIOS</t>
  </si>
  <si>
    <t>AUMENTO POR INSUFICIENCIA DE ESTIMACIONES POR PÉRDIDA O DETERIORO U OBSOLESCENCIA</t>
  </si>
  <si>
    <t>AUMENTO POR INSUFICIENCIA DE PROVISIONES</t>
  </si>
  <si>
    <t>OTROS GASTOS</t>
  </si>
  <si>
    <t>INVERSIÓN PÚBLICA</t>
  </si>
  <si>
    <t>INVERSIÓN PÚBLICA NO CAPITALIZABLE</t>
  </si>
  <si>
    <t>TOTAL DE GASTOS Y OTRAS PERDIDAS</t>
  </si>
  <si>
    <t>RESULTADO DEL EJERCICIO (AHORRO/DESAHORRO)</t>
  </si>
  <si>
    <t>ESTADO DE VARIACIÓN EN LA HACIENDA PÚBLICA</t>
  </si>
  <si>
    <t>DEL 1 DE ENERO AL 31 DE DICIEMBRE DE 2021</t>
  </si>
  <si>
    <t>HACIENDA PÚBLICA /PATRIMONIO CONTRIBUIDO</t>
  </si>
  <si>
    <t>HACIENDA PÚBLICA/ PATRIMONIO GENERADO DE EJERCICIOS ANTERIORES</t>
  </si>
  <si>
    <t>HACIENDA PÚBLICA/ PATRIMONIO GENERADO DEL EJERCICIO</t>
  </si>
  <si>
    <t>EXCESO O INSUFICIENCIA EN LA ACTUALIZACIÓN DE LA HACIENDA PÚBLICA/ PATRIMONIO</t>
  </si>
  <si>
    <t>TOTAL</t>
  </si>
  <si>
    <t>HACIENDA PÚBLICA/PATRIMONIO GENERADO NETO 2020</t>
  </si>
  <si>
    <t>CAMBIOS EN LA HACIENDA PÚBLICA/PATRIMONIO CONTRIBUIDO NETO DICIEMBRE 2021</t>
  </si>
  <si>
    <t>VARIACIONES DE LA HACIENDA PÚBLICA/PATRIMONIO GENERADO NETO DICIEMBRE 2021</t>
  </si>
  <si>
    <t>CAMBIOS EN EL EXCESO O INSUFICIENCIA EN LA ACTUALIZACIÓN DE LA HACIENDA PÚBLICA/PATRIMONIO NETO DICIEMBRE 2021</t>
  </si>
  <si>
    <t>HACIENDA PÚBLICA/PATRIMONIO NETO FINAL DICIEMBRE 2021</t>
  </si>
  <si>
    <t xml:space="preserve">ESTADO DE CAMBIOS EN LA  SITUACIÓN FINANCIERA </t>
  </si>
  <si>
    <t>ORIGEN</t>
  </si>
  <si>
    <t>APLICACIÓN</t>
  </si>
  <si>
    <t>ESTIMACION POR PERDIDA O DETERIORO DE ACTIVOS CIRCULANTES</t>
  </si>
  <si>
    <t>ESTIMACION POR PERDIDA O DETERIORO DE ACTIVOS NO CIRCULANTES</t>
  </si>
  <si>
    <t>TITULOS Y VALORES A CORTO PLAZO</t>
  </si>
  <si>
    <t>DEUDA PUBLICA A LARGO PLAZO</t>
  </si>
  <si>
    <t xml:space="preserve">FONDO Y BIENES DE TERCEROS EN GARANTIA Y/O EN ADMINISTRACION A LARGO PLAZO </t>
  </si>
  <si>
    <t>HACIENDA PUBLICA / PATRIMONIO</t>
  </si>
  <si>
    <t>HACIENDA PUBLICA/PATRIMONIO CONTRIBUIDO</t>
  </si>
  <si>
    <t>HACIENDA PUBLICA/PATRIMONIO GENERADO</t>
  </si>
  <si>
    <t>EXCESO O INSUFICIENCIA EN LA ACTUALIZACION DE LA HACIENDA PUBLICA/PATRIMONIO</t>
  </si>
  <si>
    <t>ESTADO DE FLUJOS DE EFECTIVO</t>
  </si>
  <si>
    <t>FLUJOS DE EFECTIVO DE LAS ACTIVIDADES DE OPERACIÓN</t>
  </si>
  <si>
    <t xml:space="preserve">APROVECHAMIENTOS </t>
  </si>
  <si>
    <t>OTROS ORIGENES DE OPERACIÓN</t>
  </si>
  <si>
    <t>PARTICIPACIONES</t>
  </si>
  <si>
    <t>OTRAS APLICACIONES DE OPERACIÓN</t>
  </si>
  <si>
    <t>FLUJOS NETOS DE EFECTIVO POR ACTIVIDADES DE OPERACIÓN</t>
  </si>
  <si>
    <t>FLUJOS DE EFECTIVO DE LAS ACTIVIDADES DE INVERSIÓN</t>
  </si>
  <si>
    <t>OTROS ORIGENES DE INVERSIÓN</t>
  </si>
  <si>
    <t>OTRAS APLICACIONES DE INVERSION</t>
  </si>
  <si>
    <t>FLUJOS NETOS DE EFECTIVO POR ACTIVIDADES DE INVERSIÓN</t>
  </si>
  <si>
    <t>FLUJO DE EFECTIVO DE LAS ACTIVIDADES DE FINANCIAMIENTO</t>
  </si>
  <si>
    <t>ENDEUDAMIENTO NETO</t>
  </si>
  <si>
    <t xml:space="preserve">   INTERNO</t>
  </si>
  <si>
    <t xml:space="preserve">   EXTERNO</t>
  </si>
  <si>
    <t>OTROS ORIGENES DE FINANCIAMIENTO</t>
  </si>
  <si>
    <t>SERVICIOS DE LA DEUDA</t>
  </si>
  <si>
    <t>OTRAS APLICACIONES DE FINANCIAMIENTO</t>
  </si>
  <si>
    <t>FLUJOS NETOS DE EFECTIVO POR ACTIVIDADES DE FINANCIAMIENTO</t>
  </si>
  <si>
    <t>INCREMENTO/DISMUNICIÓN NETA EN EL EFECTIVO Y EQUIVALENTES AL EFECTIVO</t>
  </si>
  <si>
    <t>1110000000 A</t>
  </si>
  <si>
    <t>EFECTIVO Y EQUIVALENTES AL EFECTIVO AL INICIO DEL EJERCICIO</t>
  </si>
  <si>
    <t>1110000000 F</t>
  </si>
  <si>
    <t>EFECTIVO Y EQUIVALENTES AL EFECTIVO AL FINAL DEL EJERCICIO</t>
  </si>
  <si>
    <t>SALDO INICIAL</t>
  </si>
  <si>
    <t>CARGOS DEL PERIODO</t>
  </si>
  <si>
    <t>ABONOS DEL PERIODO</t>
  </si>
  <si>
    <t>SALDO FINAL</t>
  </si>
  <si>
    <t>VARIACIÓN</t>
  </si>
  <si>
    <t>ESTADO ANALÍTICO DE LA DEUDA Y OTROS PASIVOS</t>
  </si>
  <si>
    <t>DENOMINACIÓN DE LAS DEUDAS</t>
  </si>
  <si>
    <t>MONEDA DE CONTRATACIÓN</t>
  </si>
  <si>
    <t>INSTITUCIÓN O PAÍS ACREEDOR</t>
  </si>
  <si>
    <t>SALDO INICIAL DEL PERIODO</t>
  </si>
  <si>
    <t>SALDO FINAL DEL PERIODO</t>
  </si>
  <si>
    <t>DEUDA PÚBLICA</t>
  </si>
  <si>
    <t/>
  </si>
  <si>
    <t>CORTO PLAZO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</si>
  <si>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</si>
  <si>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</si>
  <si>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</si>
  <si>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</si>
  <si>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</si>
  <si>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</si>
  <si>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</si>
  <si>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SUBTOTAL CORTO PLAZO</t>
  </si>
  <si>
    <t>LARGO PLAZO</t>
  </si>
  <si>
    <t>SUBTOTAL LAGO PLAZO</t>
  </si>
  <si>
    <t>OTROS PASIVOS</t>
  </si>
  <si>
    <t>Moneda Nacional</t>
  </si>
  <si>
    <t>México</t>
  </si>
  <si>
    <t>TOTAL DEUDA Y OTROS PASIVOS</t>
  </si>
  <si>
    <t>UNIVERSIDAD MICHOACANA DE SAN NICOLAS DE HIDALGO</t>
  </si>
  <si>
    <t xml:space="preserve"> DEL 1 DE ENERO AL 31 DE DICIEMBRE DE 2021</t>
  </si>
  <si>
    <t>Valor Presente de las Obligaciones</t>
  </si>
  <si>
    <t>Concepto</t>
  </si>
  <si>
    <t>Escenario 2.00%</t>
  </si>
  <si>
    <t>Escenario 3.00%</t>
  </si>
  <si>
    <t>Pensiones en curso de pago</t>
  </si>
  <si>
    <t>Generación Actual</t>
  </si>
  <si>
    <t>1. Servicios Pasados</t>
  </si>
  <si>
    <t>2. Servicios Futuros</t>
  </si>
  <si>
    <t>3. Servicios Totales</t>
  </si>
  <si>
    <t>Nuevas Generaciones</t>
  </si>
  <si>
    <t>Total</t>
  </si>
  <si>
    <t>Valor Presente de Sueldos Futuros</t>
  </si>
  <si>
    <t>Personal</t>
  </si>
  <si>
    <t>Déficit / Superávit Actuarial</t>
  </si>
  <si>
    <t>Lo anterior, de conformidad con lo establecido en el capítulo VII, numeral III, inciso h) del Manual de Contabilidad Gubernamental emitido por el CONAC, donde se establece en términos generales que: 
"Los pasivos contingentes son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etc.”.</t>
  </si>
  <si>
    <t>No obstante a la situación anteriormente expuesta, se hace la pertinente aclaración que los pasivos manifestados en la información financiera, en todos los casos corresponden a obligaciones derivadas de la recepción a plena satisfacción de bienes y/o servicios debidamente devengados, o bien, corresponden a retenciones a favor de terceros, cuyo pago se encuentra pendiente al 31 de diciembre de 2021.</t>
  </si>
  <si>
    <t>CONCILIACION ENTRE LOS INGRESOS PRESUPUESTARIOS Y CONTABLES</t>
  </si>
  <si>
    <t>TOTAL DE INGRESOS PRESUPUESTARIOS</t>
  </si>
  <si>
    <t>MAS INGRESOS CONTABLES NO PRESUPUESTARIOS</t>
  </si>
  <si>
    <t>INCREMENTO DE VARIACION DE INVENTARIOS</t>
  </si>
  <si>
    <t>DISMINUCIÓN DEL EXCESO DE ESTIMACIONES POR PERDIDA O DETERIORO U OBSOLESCENCIA</t>
  </si>
  <si>
    <t>OTROS INGRESOS CONTABLES NO PRESUPUESTARIOS</t>
  </si>
  <si>
    <t>MENOS INGRESOS PRESUPUESTARIOS NO CONTABLES</t>
  </si>
  <si>
    <t>APROVECHAMIENTOS DE CAPITAL</t>
  </si>
  <si>
    <t>INGRESOS DERIVADOS DE FINANCIAMIENTOS</t>
  </si>
  <si>
    <t>OTROS INGRESOS DERIVADOS DE FINANCIAMIENTOS</t>
  </si>
  <si>
    <t>OTROS INGRESOS PRESUPUESTARIOS NO CONTABLES</t>
  </si>
  <si>
    <t>TOTAL DE INGRESOS CONTABLES</t>
  </si>
  <si>
    <t xml:space="preserve">UNIVERSIDAD MICHOACANA DE SAN NICOLAS DE HIDALGO 
</t>
  </si>
  <si>
    <t xml:space="preserve">CONCILIACION ENTRE LOS EGRESOS PRESUPUESTARIOS Y LOS GASTOS CONTABLES 
</t>
  </si>
  <si>
    <t xml:space="preserve">DEL 1 DE ENERO AL 31 DE DICIEMBRE DE 2021
</t>
  </si>
  <si>
    <t>TOTAL DE EGRESOS PRESUPUESTARIOS</t>
  </si>
  <si>
    <t>MENOS EGRESOS PRESUPUESTARIOS NO CONTABLES</t>
  </si>
  <si>
    <t>Mobiliario y Equipo de Administración</t>
  </si>
  <si>
    <t>MOBILIARIO Y EQUIPO DE ADMINISTRACIÓN</t>
  </si>
  <si>
    <t>Mobiliario y Equipo Educacional y Recreativo</t>
  </si>
  <si>
    <t>MOBILIARIO Y EQUIPO EDUCACIONAL Y RECREATIVO</t>
  </si>
  <si>
    <t>Equipo e Instrumental Médico y de Laboratorio</t>
  </si>
  <si>
    <t>EQUIPO E INSTRUMENTAL MÉDICO Y DE LABORATORIO</t>
  </si>
  <si>
    <t>Equipo de Transporte</t>
  </si>
  <si>
    <t>VEHICULOS Y EQUIPO DE TRANSPORTE</t>
  </si>
  <si>
    <t>EQUIPO DE DEFENSA Y SEGURIDAD</t>
  </si>
  <si>
    <t>Maquinaria, Otros Equipos y Herramientas</t>
  </si>
  <si>
    <t>MAQUINARIA, OTROS EQUIPOS Y HERRAMIENTAS</t>
  </si>
  <si>
    <t>Colecciones, Obras de Arte y Objetos Valiosos</t>
  </si>
  <si>
    <t>BIENES ARTÍSTICOS, CULTURALES Y CIENTÍFICOS</t>
  </si>
  <si>
    <t>Activos Biológicos</t>
  </si>
  <si>
    <t>ACTIVOS BIOLOGICOS</t>
  </si>
  <si>
    <t>BIENES INMUEBLES</t>
  </si>
  <si>
    <t>Construcciones en Proceso en Bienes Propios</t>
  </si>
  <si>
    <t>OBRA PUBLICA EN BIENES PROPIOS</t>
  </si>
  <si>
    <t>OBRA PUBLICA EN BIENES DE DOMINIO PUBLICO</t>
  </si>
  <si>
    <t>ACCIONES Y PARTICIPACIONES DE CAPITAL</t>
  </si>
  <si>
    <t>COMPRA DE TITULOS Y VALORES</t>
  </si>
  <si>
    <t>CONCESION DE PRESTAMOS</t>
  </si>
  <si>
    <t>INVERSIONES EN FIDEICOMISOS, MANDATOS Y OTROS ANALOGOS</t>
  </si>
  <si>
    <t>PROVISIONES PARA CONTINGENCIAS Y OTRAS EROGACIONES ESPECIALES</t>
  </si>
  <si>
    <t>AMORTIZACION DE LA DEUDA</t>
  </si>
  <si>
    <t>ADEUDOS DE EJERCICIOS FISCALES ANTERIORES (ADEFAS)</t>
  </si>
  <si>
    <t>OTROS EGRESOS PRESUPUESTALES NO CONTABLES</t>
  </si>
  <si>
    <t>MAS GASTOS CONTABLES NO PRESUPUESTALES</t>
  </si>
  <si>
    <t>Depreciación, Deterioro y Amortización Acumulada de Bienes</t>
  </si>
  <si>
    <t>ESTIMACIONES, DEPRECIACIONES, DETERIOROS, OBSOLESCENCIA Y AMORTIZACIONES</t>
  </si>
  <si>
    <t>DISMINUCION DE INVENTARIOS</t>
  </si>
  <si>
    <t>AUMENTO POR INSUFICIENCIA DE ESTIMACIONES POR PERDIDA O DETERIORO U OBSOLESCENCIA</t>
  </si>
  <si>
    <t>INVERSION PUBLICA NO CAPITALIZABLE</t>
  </si>
  <si>
    <t>Diferencias por Tipo de Cambio Negativos en Efectivo y Equivalentes</t>
  </si>
  <si>
    <t>OTROS GASTOS CONTABLES NO PRESUPUESTALES</t>
  </si>
  <si>
    <t>GASTOS Y OTRAS PÉRDIDAS</t>
  </si>
  <si>
    <t>TOTAL DE EGRESOS CONTABLES</t>
  </si>
  <si>
    <t>En cumplimiento a lo dispuesto por los artículos 46, fracción I, inciso f y 52 de la Ley General de Contabilidad Gubernamental, en relación al Informe Sobre Pasivos Contingentes, se hace mención de acuerdo a los resultados de la Valuación Actuarial Estandarizada del nuevo sistema de pensiones y prestaciones contingentes de la UMSNH correspondiente al 31 de diciembre de 2020, se revela una contingencia clasificada en subcuentas de retiro y terminación como se muestra en el resumen siguiente:</t>
  </si>
  <si>
    <t>HACIENDA PÚBLICA/PATRIMONIO CONTRIBUIDO NETO 2020</t>
  </si>
  <si>
    <t>EXCESO O INSUFICIENCIA EN LA ACTUALIZACIÓN DE LA HACIENDA PÚBLICA/PATRIMONIO NETO 2021</t>
  </si>
  <si>
    <t>HACIENDA PÚBLICA/PATRIMONIO NETO FINAL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</si>
</sst>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(* #,##0.00_);_(* \(#,##0.0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entury Gothic"/>
      <family val="2"/>
    </font>
    <font>
      <b/>
      <sz val="12"/>
      <color theme="1"/>
      <name val="Century Gothic"/>
      <family val="2"/>
    </font>
    <font>
      <sz val="8"/>
      <color theme="1"/>
      <name val="Century Gothic"/>
      <family val="2"/>
    </font>
    <font>
      <sz val="12"/>
      <color theme="1"/>
      <name val="Century Gothic"/>
      <family val="2"/>
    </font>
    <font>
      <b/>
      <sz val="8"/>
      <color theme="1"/>
      <name val="Century Gothic"/>
      <family val="2"/>
    </font>
    <font>
      <b/>
      <sz val="8"/>
      <color indexed="8"/>
      <name val="Century Gothic"/>
      <family val="2"/>
    </font>
    <font>
      <sz val="8"/>
      <color indexed="8"/>
      <name val="Century Gothic"/>
      <family val="2"/>
    </font>
    <font>
      <b/>
      <sz val="10"/>
      <color theme="1"/>
      <name val="Calibri"/>
      <family val="2"/>
      <scheme val="minor"/>
    </font>
    <font>
      <b/>
      <i/>
      <sz val="8"/>
      <color theme="1"/>
      <name val="Century Gothic"/>
      <family val="2"/>
    </font>
    <font>
      <i/>
      <sz val="8"/>
      <color theme="1"/>
      <name val="Century Gothic"/>
      <family val="2"/>
    </font>
    <font>
      <b/>
      <sz val="8"/>
      <color rgb="FF000000"/>
      <name val="Century Gothic"/>
      <family val="2"/>
    </font>
    <font>
      <sz val="8"/>
      <color rgb="FF000000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/>
  </cellStyleXfs>
  <cellXfs count="198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43" fontId="4" fillId="0" borderId="0" xfId="0" applyNumberFormat="1" applyFont="1"/>
    <xf numFmtId="0" fontId="4" fillId="0" borderId="4" xfId="0" applyFont="1" applyBorder="1"/>
    <xf numFmtId="43" fontId="4" fillId="0" borderId="5" xfId="0" applyNumberFormat="1" applyFont="1" applyBorder="1"/>
    <xf numFmtId="0" fontId="6" fillId="2" borderId="6" xfId="0" applyFont="1" applyFill="1" applyBorder="1" applyAlignment="1">
      <alignment horizontal="center"/>
    </xf>
    <xf numFmtId="0" fontId="4" fillId="2" borderId="6" xfId="0" applyFont="1" applyFill="1" applyBorder="1"/>
    <xf numFmtId="0" fontId="6" fillId="0" borderId="0" xfId="0" applyFont="1" applyAlignment="1">
      <alignment horizontal="center"/>
    </xf>
    <xf numFmtId="0" fontId="7" fillId="0" borderId="1" xfId="0" applyFont="1" applyBorder="1"/>
    <xf numFmtId="43" fontId="4" fillId="0" borderId="7" xfId="0" applyNumberFormat="1" applyFont="1" applyBorder="1"/>
    <xf numFmtId="43" fontId="4" fillId="3" borderId="7" xfId="0" applyNumberFormat="1" applyFont="1" applyFill="1" applyBorder="1"/>
    <xf numFmtId="0" fontId="4" fillId="0" borderId="3" xfId="0" applyFont="1" applyBorder="1"/>
    <xf numFmtId="0" fontId="7" fillId="0" borderId="4" xfId="0" applyFont="1" applyBorder="1"/>
    <xf numFmtId="43" fontId="4" fillId="0" borderId="8" xfId="0" applyNumberFormat="1" applyFont="1" applyBorder="1"/>
    <xf numFmtId="43" fontId="4" fillId="3" borderId="8" xfId="0" applyNumberFormat="1" applyFont="1" applyFill="1" applyBorder="1"/>
    <xf numFmtId="0" fontId="8" fillId="0" borderId="4" xfId="0" applyFont="1" applyBorder="1"/>
    <xf numFmtId="43" fontId="4" fillId="0" borderId="6" xfId="0" applyNumberFormat="1" applyFont="1" applyBorder="1"/>
    <xf numFmtId="43" fontId="4" fillId="3" borderId="6" xfId="0" applyNumberFormat="1" applyFont="1" applyFill="1" applyBorder="1"/>
    <xf numFmtId="0" fontId="8" fillId="0" borderId="4" xfId="0" applyFont="1" applyBorder="1" applyAlignment="1">
      <alignment horizontal="left"/>
    </xf>
    <xf numFmtId="43" fontId="6" fillId="0" borderId="6" xfId="0" applyNumberFormat="1" applyFont="1" applyBorder="1"/>
    <xf numFmtId="43" fontId="6" fillId="3" borderId="6" xfId="0" applyNumberFormat="1" applyFont="1" applyFill="1" applyBorder="1"/>
    <xf numFmtId="0" fontId="8" fillId="0" borderId="4" xfId="0" applyFont="1" applyBorder="1" applyAlignment="1">
      <alignment vertical="center"/>
    </xf>
    <xf numFmtId="0" fontId="8" fillId="0" borderId="9" xfId="0" applyFont="1" applyBorder="1"/>
    <xf numFmtId="43" fontId="4" fillId="0" borderId="10" xfId="0" applyNumberFormat="1" applyFont="1" applyBorder="1"/>
    <xf numFmtId="43" fontId="4" fillId="3" borderId="10" xfId="0" applyNumberFormat="1" applyFont="1" applyFill="1" applyBorder="1"/>
    <xf numFmtId="0" fontId="4" fillId="0" borderId="11" xfId="0" applyFont="1" applyBorder="1"/>
    <xf numFmtId="0" fontId="5" fillId="0" borderId="4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5" xfId="0" applyFont="1" applyBorder="1" applyAlignment="1">
      <alignment horizontal="center"/>
    </xf>
    <xf numFmtId="0" fontId="4" fillId="0" borderId="9" xfId="0" applyFont="1" applyBorder="1"/>
    <xf numFmtId="43" fontId="4" fillId="0" borderId="12" xfId="0" applyNumberFormat="1" applyFont="1" applyBorder="1"/>
    <xf numFmtId="43" fontId="4" fillId="0" borderId="11" xfId="0" applyNumberFormat="1" applyFont="1" applyBorder="1"/>
    <xf numFmtId="0" fontId="7" fillId="0" borderId="7" xfId="0" applyFont="1" applyBorder="1" applyAlignment="1">
      <alignment vertical="center"/>
    </xf>
    <xf numFmtId="43" fontId="4" fillId="0" borderId="7" xfId="0" applyNumberFormat="1" applyFont="1" applyBorder="1" applyAlignment="1">
      <alignment vertical="center"/>
    </xf>
    <xf numFmtId="0" fontId="7" fillId="0" borderId="8" xfId="0" applyFont="1" applyBorder="1" applyAlignment="1">
      <alignment vertical="center"/>
    </xf>
    <xf numFmtId="43" fontId="4" fillId="0" borderId="8" xfId="0" applyNumberFormat="1" applyFont="1" applyBorder="1" applyAlignment="1">
      <alignment vertical="center"/>
    </xf>
    <xf numFmtId="43" fontId="6" fillId="0" borderId="8" xfId="0" applyNumberFormat="1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8" fillId="0" borderId="8" xfId="0" applyFont="1" applyBorder="1" applyAlignment="1">
      <alignment vertical="center" wrapText="1"/>
    </xf>
    <xf numFmtId="43" fontId="8" fillId="0" borderId="8" xfId="1" applyNumberFormat="1" applyFont="1" applyBorder="1" applyAlignment="1">
      <alignment vertical="center"/>
    </xf>
    <xf numFmtId="0" fontId="7" fillId="0" borderId="8" xfId="0" applyFont="1" applyBorder="1" applyAlignment="1">
      <alignment vertical="center" wrapText="1"/>
    </xf>
    <xf numFmtId="43" fontId="7" fillId="0" borderId="8" xfId="1" applyNumberFormat="1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43" fontId="8" fillId="0" borderId="8" xfId="1" quotePrefix="1" applyNumberFormat="1" applyFont="1" applyBorder="1" applyAlignment="1">
      <alignment horizontal="right" vertical="center"/>
    </xf>
    <xf numFmtId="43" fontId="7" fillId="0" borderId="8" xfId="1" applyNumberFormat="1" applyFont="1" applyBorder="1" applyAlignment="1">
      <alignment horizontal="right" vertical="center"/>
    </xf>
    <xf numFmtId="43" fontId="8" fillId="0" borderId="8" xfId="1" applyNumberFormat="1" applyFont="1" applyBorder="1" applyAlignment="1">
      <alignment horizontal="right" vertical="center"/>
    </xf>
    <xf numFmtId="0" fontId="4" fillId="0" borderId="10" xfId="0" applyFont="1" applyBorder="1" applyAlignment="1">
      <alignment vertical="center"/>
    </xf>
    <xf numFmtId="43" fontId="4" fillId="0" borderId="10" xfId="0" applyNumberFormat="1" applyFont="1" applyBorder="1" applyAlignment="1">
      <alignment vertical="center"/>
    </xf>
    <xf numFmtId="43" fontId="4" fillId="0" borderId="10" xfId="1" applyNumberFormat="1" applyFont="1" applyBorder="1" applyAlignment="1">
      <alignment vertical="center"/>
    </xf>
    <xf numFmtId="0" fontId="2" fillId="0" borderId="4" xfId="0" applyFont="1" applyBorder="1" applyAlignment="1">
      <alignment horizontal="center" vertical="top"/>
    </xf>
    <xf numFmtId="0" fontId="2" fillId="0" borderId="0" xfId="0" applyFont="1" applyAlignment="1">
      <alignment horizontal="center" vertical="top"/>
    </xf>
    <xf numFmtId="0" fontId="2" fillId="0" borderId="5" xfId="0" applyFont="1" applyBorder="1" applyAlignment="1">
      <alignment horizontal="center" vertical="top"/>
    </xf>
    <xf numFmtId="0" fontId="9" fillId="2" borderId="6" xfId="0" applyFont="1" applyFill="1" applyBorder="1" applyAlignment="1">
      <alignment horizontal="center" vertical="center"/>
    </xf>
    <xf numFmtId="43" fontId="9" fillId="2" borderId="6" xfId="0" applyNumberFormat="1" applyFont="1" applyFill="1" applyBorder="1" applyAlignment="1">
      <alignment horizontal="center" vertical="center" wrapText="1"/>
    </xf>
    <xf numFmtId="0" fontId="7" fillId="0" borderId="7" xfId="0" applyFont="1" applyBorder="1" applyAlignment="1">
      <alignment vertical="center" wrapText="1"/>
    </xf>
    <xf numFmtId="43" fontId="6" fillId="0" borderId="7" xfId="0" applyNumberFormat="1" applyFont="1" applyBorder="1"/>
    <xf numFmtId="0" fontId="4" fillId="0" borderId="8" xfId="0" applyFont="1" applyBorder="1" applyAlignment="1">
      <alignment vertical="center" wrapText="1"/>
    </xf>
    <xf numFmtId="43" fontId="6" fillId="0" borderId="8" xfId="0" applyNumberFormat="1" applyFont="1" applyBorder="1"/>
    <xf numFmtId="0" fontId="4" fillId="0" borderId="8" xfId="0" applyFont="1" applyBorder="1"/>
    <xf numFmtId="0" fontId="4" fillId="0" borderId="10" xfId="0" applyFont="1" applyBorder="1" applyAlignment="1">
      <alignment vertical="top" wrapText="1"/>
    </xf>
    <xf numFmtId="0" fontId="4" fillId="0" borderId="0" xfId="0" applyFont="1" applyAlignment="1">
      <alignment vertical="top"/>
    </xf>
    <xf numFmtId="43" fontId="4" fillId="0" borderId="0" xfId="0" applyNumberFormat="1" applyFont="1" applyAlignment="1">
      <alignment vertical="top"/>
    </xf>
    <xf numFmtId="0" fontId="6" fillId="0" borderId="4" xfId="0" applyFont="1" applyBorder="1" applyAlignment="1">
      <alignment horizontal="center" vertical="top"/>
    </xf>
    <xf numFmtId="43" fontId="6" fillId="0" borderId="0" xfId="0" applyNumberFormat="1" applyFont="1" applyAlignment="1">
      <alignment horizontal="center" vertical="top"/>
    </xf>
    <xf numFmtId="43" fontId="6" fillId="0" borderId="5" xfId="0" applyNumberFormat="1" applyFont="1" applyBorder="1" applyAlignment="1">
      <alignment horizontal="center" vertical="top"/>
    </xf>
    <xf numFmtId="0" fontId="4" fillId="0" borderId="9" xfId="0" applyFont="1" applyBorder="1" applyAlignment="1">
      <alignment vertical="top"/>
    </xf>
    <xf numFmtId="43" fontId="4" fillId="0" borderId="12" xfId="0" applyNumberFormat="1" applyFont="1" applyBorder="1" applyAlignment="1">
      <alignment vertical="top"/>
    </xf>
    <xf numFmtId="43" fontId="4" fillId="0" borderId="11" xfId="0" applyNumberFormat="1" applyFont="1" applyBorder="1" applyAlignment="1">
      <alignment vertical="top"/>
    </xf>
    <xf numFmtId="0" fontId="6" fillId="2" borderId="6" xfId="0" applyFont="1" applyFill="1" applyBorder="1" applyAlignment="1">
      <alignment horizontal="center" vertical="center"/>
    </xf>
    <xf numFmtId="43" fontId="6" fillId="2" borderId="6" xfId="1" quotePrefix="1" applyNumberFormat="1" applyFont="1" applyFill="1" applyBorder="1" applyAlignment="1">
      <alignment horizontal="center" vertical="center"/>
    </xf>
    <xf numFmtId="0" fontId="7" fillId="0" borderId="7" xfId="0" applyFont="1" applyBorder="1" applyAlignment="1">
      <alignment vertical="top"/>
    </xf>
    <xf numFmtId="43" fontId="6" fillId="0" borderId="7" xfId="0" applyNumberFormat="1" applyFont="1" applyBorder="1" applyAlignment="1">
      <alignment vertical="top"/>
    </xf>
    <xf numFmtId="43" fontId="6" fillId="0" borderId="7" xfId="1" applyNumberFormat="1" applyFont="1" applyBorder="1" applyAlignment="1">
      <alignment vertical="top"/>
    </xf>
    <xf numFmtId="0" fontId="7" fillId="0" borderId="8" xfId="0" applyFont="1" applyBorder="1" applyAlignment="1">
      <alignment vertical="top"/>
    </xf>
    <xf numFmtId="43" fontId="6" fillId="0" borderId="8" xfId="0" applyNumberFormat="1" applyFont="1" applyBorder="1" applyAlignment="1">
      <alignment vertical="top"/>
    </xf>
    <xf numFmtId="43" fontId="6" fillId="0" borderId="8" xfId="1" applyNumberFormat="1" applyFont="1" applyBorder="1" applyAlignment="1">
      <alignment vertical="top"/>
    </xf>
    <xf numFmtId="0" fontId="8" fillId="0" borderId="8" xfId="0" applyFont="1" applyBorder="1" applyAlignment="1">
      <alignment vertical="top"/>
    </xf>
    <xf numFmtId="43" fontId="8" fillId="0" borderId="8" xfId="0" applyNumberFormat="1" applyFont="1" applyBorder="1" applyAlignment="1">
      <alignment vertical="top"/>
    </xf>
    <xf numFmtId="0" fontId="4" fillId="0" borderId="8" xfId="0" applyFont="1" applyBorder="1" applyAlignment="1">
      <alignment vertical="top"/>
    </xf>
    <xf numFmtId="43" fontId="4" fillId="0" borderId="8" xfId="0" applyNumberFormat="1" applyFont="1" applyBorder="1" applyAlignment="1">
      <alignment vertical="top"/>
    </xf>
    <xf numFmtId="43" fontId="7" fillId="0" borderId="8" xfId="0" applyNumberFormat="1" applyFont="1" applyBorder="1" applyAlignment="1">
      <alignment vertical="top"/>
    </xf>
    <xf numFmtId="43" fontId="7" fillId="0" borderId="8" xfId="1" applyNumberFormat="1" applyFont="1" applyBorder="1" applyAlignment="1">
      <alignment vertical="top"/>
    </xf>
    <xf numFmtId="4" fontId="8" fillId="0" borderId="10" xfId="0" applyNumberFormat="1" applyFont="1" applyBorder="1" applyAlignment="1">
      <alignment vertical="top"/>
    </xf>
    <xf numFmtId="43" fontId="8" fillId="0" borderId="10" xfId="0" applyNumberFormat="1" applyFont="1" applyBorder="1" applyAlignment="1">
      <alignment vertical="top"/>
    </xf>
    <xf numFmtId="43" fontId="4" fillId="0" borderId="0" xfId="1" applyNumberFormat="1" applyFont="1" applyAlignment="1">
      <alignment vertical="top"/>
    </xf>
    <xf numFmtId="0" fontId="6" fillId="0" borderId="0" xfId="0" applyFont="1" applyAlignment="1">
      <alignment horizontal="center" vertical="center"/>
    </xf>
    <xf numFmtId="43" fontId="6" fillId="0" borderId="0" xfId="0" applyNumberFormat="1" applyFont="1" applyAlignment="1">
      <alignment horizontal="center" vertical="center"/>
    </xf>
    <xf numFmtId="43" fontId="7" fillId="0" borderId="7" xfId="0" applyNumberFormat="1" applyFont="1" applyBorder="1" applyAlignment="1">
      <alignment vertical="top"/>
    </xf>
    <xf numFmtId="0" fontId="8" fillId="0" borderId="8" xfId="0" applyFont="1" applyBorder="1" applyAlignment="1">
      <alignment vertical="top" wrapText="1"/>
    </xf>
    <xf numFmtId="0" fontId="4" fillId="0" borderId="0" xfId="0" applyFont="1" applyAlignment="1">
      <alignment horizontal="left" vertical="center" indent="3"/>
    </xf>
    <xf numFmtId="43" fontId="8" fillId="0" borderId="8" xfId="1" applyNumberFormat="1" applyFont="1" applyBorder="1" applyAlignment="1">
      <alignment vertical="top"/>
    </xf>
    <xf numFmtId="0" fontId="4" fillId="0" borderId="10" xfId="0" applyFont="1" applyBorder="1" applyAlignment="1">
      <alignment vertical="top"/>
    </xf>
    <xf numFmtId="43" fontId="4" fillId="0" borderId="10" xfId="0" applyNumberFormat="1" applyFont="1" applyBorder="1" applyAlignment="1">
      <alignment vertical="top"/>
    </xf>
    <xf numFmtId="0" fontId="6" fillId="2" borderId="6" xfId="0" applyFont="1" applyFill="1" applyBorder="1" applyAlignment="1">
      <alignment horizontal="center" vertical="center" wrapText="1"/>
    </xf>
    <xf numFmtId="43" fontId="6" fillId="2" borderId="6" xfId="0" applyNumberFormat="1" applyFont="1" applyFill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43" fontId="6" fillId="0" borderId="14" xfId="0" applyNumberFormat="1" applyFont="1" applyBorder="1" applyAlignment="1">
      <alignment horizontal="center" vertical="center" wrapText="1"/>
    </xf>
    <xf numFmtId="43" fontId="6" fillId="0" borderId="15" xfId="0" applyNumberFormat="1" applyFont="1" applyBorder="1" applyAlignment="1">
      <alignment horizontal="center" vertical="center" wrapText="1"/>
    </xf>
    <xf numFmtId="0" fontId="6" fillId="0" borderId="7" xfId="0" applyFont="1" applyBorder="1" applyAlignment="1">
      <alignment vertical="center" wrapText="1"/>
    </xf>
    <xf numFmtId="43" fontId="10" fillId="0" borderId="7" xfId="0" applyNumberFormat="1" applyFont="1" applyBorder="1" applyAlignment="1">
      <alignment horizontal="justify" vertical="center" wrapText="1"/>
    </xf>
    <xf numFmtId="43" fontId="6" fillId="0" borderId="7" xfId="0" applyNumberFormat="1" applyFont="1" applyBorder="1" applyAlignment="1">
      <alignment vertical="center" wrapText="1"/>
    </xf>
    <xf numFmtId="0" fontId="10" fillId="0" borderId="8" xfId="0" applyFont="1" applyBorder="1" applyAlignment="1">
      <alignment vertical="center" wrapText="1"/>
    </xf>
    <xf numFmtId="43" fontId="10" fillId="0" borderId="8" xfId="0" applyNumberFormat="1" applyFont="1" applyBorder="1" applyAlignment="1">
      <alignment horizontal="justify" vertical="center" wrapText="1"/>
    </xf>
    <xf numFmtId="43" fontId="6" fillId="0" borderId="8" xfId="0" applyNumberFormat="1" applyFont="1" applyBorder="1" applyAlignment="1">
      <alignment vertical="center" wrapText="1"/>
    </xf>
    <xf numFmtId="0" fontId="6" fillId="0" borderId="8" xfId="0" applyFont="1" applyBorder="1" applyAlignment="1">
      <alignment vertical="center" wrapText="1"/>
    </xf>
    <xf numFmtId="43" fontId="6" fillId="0" borderId="8" xfId="0" applyNumberFormat="1" applyFont="1" applyBorder="1" applyAlignment="1">
      <alignment horizontal="justify" vertical="center" wrapText="1"/>
    </xf>
    <xf numFmtId="0" fontId="4" fillId="0" borderId="8" xfId="0" applyFont="1" applyBorder="1" applyAlignment="1">
      <alignment horizontal="justify" vertical="center" wrapText="1"/>
    </xf>
    <xf numFmtId="43" fontId="4" fillId="0" borderId="8" xfId="0" applyNumberFormat="1" applyFont="1" applyBorder="1" applyAlignment="1">
      <alignment horizontal="justify" vertical="center" wrapText="1"/>
    </xf>
    <xf numFmtId="43" fontId="4" fillId="0" borderId="8" xfId="0" applyNumberFormat="1" applyFont="1" applyBorder="1" applyAlignment="1">
      <alignment vertical="center" wrapText="1"/>
    </xf>
    <xf numFmtId="0" fontId="6" fillId="0" borderId="8" xfId="0" applyFont="1" applyBorder="1" applyAlignment="1">
      <alignment horizontal="justify" vertical="center" wrapText="1"/>
    </xf>
    <xf numFmtId="43" fontId="11" fillId="0" borderId="8" xfId="0" applyNumberFormat="1" applyFont="1" applyBorder="1" applyAlignment="1">
      <alignment horizontal="justify" vertical="center" wrapText="1"/>
    </xf>
    <xf numFmtId="43" fontId="6" fillId="0" borderId="8" xfId="0" applyNumberFormat="1" applyFont="1" applyBorder="1" applyAlignment="1">
      <alignment horizontal="center" vertical="center" wrapText="1"/>
    </xf>
    <xf numFmtId="43" fontId="6" fillId="0" borderId="8" xfId="1" applyNumberFormat="1" applyFont="1" applyBorder="1" applyAlignment="1">
      <alignment vertical="center" wrapText="1"/>
    </xf>
    <xf numFmtId="0" fontId="10" fillId="0" borderId="10" xfId="0" applyFont="1" applyBorder="1" applyAlignment="1">
      <alignment horizontal="justify" vertical="center" wrapText="1"/>
    </xf>
    <xf numFmtId="43" fontId="11" fillId="0" borderId="10" xfId="0" applyNumberFormat="1" applyFont="1" applyBorder="1" applyAlignment="1">
      <alignment horizontal="justify" vertical="center" wrapText="1"/>
    </xf>
    <xf numFmtId="43" fontId="11" fillId="0" borderId="10" xfId="0" applyNumberFormat="1" applyFont="1" applyBorder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0" fontId="12" fillId="2" borderId="6" xfId="0" applyFont="1" applyFill="1" applyBorder="1" applyAlignment="1">
      <alignment horizontal="center" vertical="center" wrapText="1"/>
    </xf>
    <xf numFmtId="3" fontId="12" fillId="2" borderId="6" xfId="0" applyNumberFormat="1" applyFont="1" applyFill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3" fontId="12" fillId="0" borderId="14" xfId="0" applyNumberFormat="1" applyFont="1" applyBorder="1" applyAlignment="1">
      <alignment horizontal="center" vertical="center" wrapText="1"/>
    </xf>
    <xf numFmtId="0" fontId="4" fillId="0" borderId="7" xfId="0" applyFont="1" applyBorder="1" applyAlignment="1">
      <alignment horizontal="left" vertical="center" wrapText="1"/>
    </xf>
    <xf numFmtId="4" fontId="13" fillId="0" borderId="7" xfId="0" applyNumberFormat="1" applyFont="1" applyBorder="1" applyAlignment="1">
      <alignment horizontal="right" vertical="center" wrapText="1"/>
    </xf>
    <xf numFmtId="3" fontId="13" fillId="0" borderId="7" xfId="0" applyNumberFormat="1" applyFont="1" applyBorder="1" applyAlignment="1">
      <alignment horizontal="right" vertical="center" wrapText="1"/>
    </xf>
    <xf numFmtId="0" fontId="4" fillId="0" borderId="8" xfId="0" applyFont="1" applyBorder="1" applyAlignment="1">
      <alignment horizontal="left" vertical="center" wrapText="1"/>
    </xf>
    <xf numFmtId="0" fontId="13" fillId="0" borderId="8" xfId="0" applyFont="1" applyBorder="1" applyAlignment="1">
      <alignment horizontal="justify" vertical="center" wrapText="1"/>
    </xf>
    <xf numFmtId="3" fontId="13" fillId="0" borderId="8" xfId="0" applyNumberFormat="1" applyFont="1" applyBorder="1" applyAlignment="1">
      <alignment horizontal="right" vertical="center" wrapText="1"/>
    </xf>
    <xf numFmtId="4" fontId="13" fillId="0" borderId="8" xfId="0" applyNumberFormat="1" applyFont="1" applyBorder="1" applyAlignment="1">
      <alignment horizontal="right" vertical="center" wrapText="1"/>
    </xf>
    <xf numFmtId="4" fontId="13" fillId="0" borderId="8" xfId="0" applyNumberFormat="1" applyFont="1" applyBorder="1" applyAlignment="1">
      <alignment vertical="center" wrapText="1"/>
    </xf>
    <xf numFmtId="4" fontId="4" fillId="0" borderId="8" xfId="0" applyNumberFormat="1" applyFont="1" applyBorder="1"/>
    <xf numFmtId="0" fontId="6" fillId="0" borderId="6" xfId="0" applyFont="1" applyBorder="1"/>
    <xf numFmtId="4" fontId="6" fillId="0" borderId="6" xfId="0" applyNumberFormat="1" applyFont="1" applyBorder="1"/>
    <xf numFmtId="0" fontId="6" fillId="0" borderId="0" xfId="0" applyFont="1"/>
    <xf numFmtId="4" fontId="6" fillId="0" borderId="0" xfId="0" applyNumberFormat="1" applyFont="1"/>
    <xf numFmtId="3" fontId="12" fillId="0" borderId="15" xfId="0" applyNumberFormat="1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3" fontId="12" fillId="0" borderId="8" xfId="0" applyNumberFormat="1" applyFont="1" applyBorder="1" applyAlignment="1">
      <alignment horizontal="center" vertical="center" wrapText="1"/>
    </xf>
    <xf numFmtId="4" fontId="4" fillId="0" borderId="0" xfId="0" applyNumberFormat="1" applyFont="1"/>
    <xf numFmtId="0" fontId="4" fillId="0" borderId="4" xfId="0" applyFont="1" applyBorder="1" applyAlignment="1">
      <alignment horizontal="center" vertical="top"/>
    </xf>
    <xf numFmtId="43" fontId="4" fillId="0" borderId="5" xfId="0" applyNumberFormat="1" applyFont="1" applyBorder="1" applyAlignment="1">
      <alignment horizontal="center" vertical="top"/>
    </xf>
    <xf numFmtId="0" fontId="4" fillId="0" borderId="4" xfId="0" applyFont="1" applyBorder="1" applyAlignment="1">
      <alignment vertical="top"/>
    </xf>
    <xf numFmtId="43" fontId="4" fillId="0" borderId="5" xfId="1" applyNumberFormat="1" applyFont="1" applyBorder="1" applyAlignment="1">
      <alignment vertical="top"/>
    </xf>
    <xf numFmtId="0" fontId="6" fillId="2" borderId="13" xfId="0" applyFont="1" applyFill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43" fontId="6" fillId="0" borderId="15" xfId="1" quotePrefix="1" applyNumberFormat="1" applyFont="1" applyBorder="1" applyAlignment="1">
      <alignment horizontal="center" vertical="center"/>
    </xf>
    <xf numFmtId="0" fontId="4" fillId="0" borderId="7" xfId="0" applyFont="1" applyBorder="1" applyAlignment="1">
      <alignment vertical="top"/>
    </xf>
    <xf numFmtId="43" fontId="4" fillId="0" borderId="7" xfId="1" applyNumberFormat="1" applyFont="1" applyBorder="1" applyAlignment="1">
      <alignment vertical="top"/>
    </xf>
    <xf numFmtId="0" fontId="7" fillId="0" borderId="10" xfId="0" applyFont="1" applyBorder="1" applyAlignment="1">
      <alignment vertical="top"/>
    </xf>
    <xf numFmtId="43" fontId="7" fillId="0" borderId="10" xfId="0" applyNumberFormat="1" applyFont="1" applyBorder="1" applyAlignment="1">
      <alignment vertical="top"/>
    </xf>
    <xf numFmtId="0" fontId="7" fillId="0" borderId="0" xfId="0" applyFont="1" applyAlignment="1">
      <alignment vertical="top"/>
    </xf>
    <xf numFmtId="43" fontId="7" fillId="0" borderId="0" xfId="0" applyNumberFormat="1" applyFont="1" applyAlignment="1">
      <alignment vertical="top"/>
    </xf>
    <xf numFmtId="4" fontId="8" fillId="0" borderId="0" xfId="0" applyNumberFormat="1" applyFont="1" applyAlignment="1">
      <alignment vertical="top"/>
    </xf>
    <xf numFmtId="43" fontId="8" fillId="0" borderId="0" xfId="0" applyNumberFormat="1" applyFont="1" applyAlignment="1">
      <alignment vertical="top"/>
    </xf>
    <xf numFmtId="0" fontId="6" fillId="0" borderId="4" xfId="0" applyFont="1" applyBorder="1" applyAlignment="1">
      <alignment horizontal="center" vertical="top" wrapText="1"/>
    </xf>
    <xf numFmtId="43" fontId="6" fillId="0" borderId="5" xfId="0" applyNumberFormat="1" applyFont="1" applyBorder="1" applyAlignment="1">
      <alignment horizontal="center" vertical="top" wrapText="1"/>
    </xf>
    <xf numFmtId="43" fontId="6" fillId="2" borderId="15" xfId="1" quotePrefix="1" applyNumberFormat="1" applyFont="1" applyFill="1" applyBorder="1" applyAlignment="1">
      <alignment horizontal="center" vertical="center"/>
    </xf>
    <xf numFmtId="43" fontId="4" fillId="0" borderId="5" xfId="0" applyNumberFormat="1" applyFont="1" applyBorder="1" applyAlignment="1">
      <alignment vertical="top"/>
    </xf>
    <xf numFmtId="0" fontId="4" fillId="0" borderId="0" xfId="0" applyFont="1" applyAlignment="1">
      <alignment horizontal="left" vertical="center"/>
    </xf>
    <xf numFmtId="43" fontId="8" fillId="0" borderId="7" xfId="0" applyNumberFormat="1" applyFont="1" applyBorder="1" applyAlignment="1">
      <alignment vertical="top"/>
    </xf>
    <xf numFmtId="0" fontId="8" fillId="0" borderId="8" xfId="0" applyFont="1" applyFill="1" applyBorder="1" applyAlignment="1">
      <alignment vertical="center" wrapText="1"/>
    </xf>
    <xf numFmtId="0" fontId="8" fillId="0" borderId="8" xfId="0" applyFont="1" applyFill="1" applyBorder="1" applyAlignment="1">
      <alignment vertical="top"/>
    </xf>
    <xf numFmtId="43" fontId="7" fillId="0" borderId="8" xfId="0" applyNumberFormat="1" applyFont="1" applyFill="1" applyBorder="1" applyAlignment="1">
      <alignment vertical="top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5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top"/>
    </xf>
    <xf numFmtId="0" fontId="3" fillId="0" borderId="2" xfId="0" applyFont="1" applyBorder="1" applyAlignment="1">
      <alignment horizontal="center" vertical="top"/>
    </xf>
    <xf numFmtId="0" fontId="3" fillId="0" borderId="3" xfId="0" applyFont="1" applyBorder="1" applyAlignment="1">
      <alignment horizontal="center" vertical="top"/>
    </xf>
    <xf numFmtId="0" fontId="3" fillId="0" borderId="4" xfId="0" applyFont="1" applyBorder="1" applyAlignment="1">
      <alignment horizontal="center" vertical="top"/>
    </xf>
    <xf numFmtId="0" fontId="3" fillId="0" borderId="0" xfId="0" applyFont="1" applyAlignment="1">
      <alignment horizontal="center" vertical="top"/>
    </xf>
    <xf numFmtId="0" fontId="3" fillId="0" borderId="5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top"/>
    </xf>
    <xf numFmtId="0" fontId="2" fillId="0" borderId="0" xfId="0" applyFont="1" applyAlignment="1">
      <alignment horizontal="center" vertical="top"/>
    </xf>
    <xf numFmtId="0" fontId="2" fillId="0" borderId="5" xfId="0" applyFont="1" applyBorder="1" applyAlignment="1">
      <alignment horizontal="center" vertical="top"/>
    </xf>
    <xf numFmtId="0" fontId="5" fillId="0" borderId="4" xfId="0" applyFont="1" applyBorder="1" applyAlignment="1">
      <alignment horizontal="center" vertical="top"/>
    </xf>
    <xf numFmtId="0" fontId="5" fillId="0" borderId="0" xfId="0" applyFont="1" applyAlignment="1">
      <alignment horizontal="center" vertical="top"/>
    </xf>
    <xf numFmtId="0" fontId="5" fillId="0" borderId="5" xfId="0" applyFont="1" applyBorder="1" applyAlignment="1">
      <alignment horizontal="center" vertical="top"/>
    </xf>
    <xf numFmtId="0" fontId="8" fillId="0" borderId="0" xfId="2" applyFont="1" applyAlignment="1">
      <alignment horizontal="center" wrapText="1"/>
    </xf>
    <xf numFmtId="0" fontId="6" fillId="2" borderId="6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justify" vertical="center" wrapText="1"/>
    </xf>
    <xf numFmtId="0" fontId="3" fillId="0" borderId="4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31973</xdr:colOff>
      <xdr:row>1</xdr:row>
      <xdr:rowOff>40631</xdr:rowOff>
    </xdr:from>
    <xdr:to>
      <xdr:col>1</xdr:col>
      <xdr:colOff>1936972</xdr:colOff>
      <xdr:row>5</xdr:row>
      <xdr:rowOff>72137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id="{AB6AE65A-7387-48E9-A038-54C00710BCCA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4541" y="153199"/>
          <a:ext cx="1904999" cy="871438"/>
        </a:xfrm>
        <a:prstGeom prst="rect">
          <a:avLst/>
        </a:prstGeom>
        <a:ln/>
      </xdr:spPr>
    </xdr:pic>
    <xdr:clientData/>
  </xdr:twoCellAnchor>
  <xdr:twoCellAnchor>
    <xdr:from>
      <xdr:col>1</xdr:col>
      <xdr:colOff>564167</xdr:colOff>
      <xdr:row>83</xdr:row>
      <xdr:rowOff>7327</xdr:rowOff>
    </xdr:from>
    <xdr:to>
      <xdr:col>1</xdr:col>
      <xdr:colOff>4015148</xdr:colOff>
      <xdr:row>86</xdr:row>
      <xdr:rowOff>0</xdr:rowOff>
    </xdr:to>
    <xdr:sp macro="" textlink="">
      <xdr:nvSpPr>
        <xdr:cNvPr id="3" name="5 CuadroTexto">
          <a:extLst>
            <a:ext uri="{FF2B5EF4-FFF2-40B4-BE49-F238E27FC236}">
              <a16:creationId xmlns:a16="http://schemas.microsoft.com/office/drawing/2014/main" id="{13541375-1882-4C7A-A368-1B9EA117918B}"/>
            </a:ext>
          </a:extLst>
        </xdr:cNvPr>
        <xdr:cNvSpPr txBox="1"/>
      </xdr:nvSpPr>
      <xdr:spPr>
        <a:xfrm>
          <a:off x="1830992" y="14799652"/>
          <a:ext cx="3450981" cy="5070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MX" sz="1200" b="1">
              <a:solidFill>
                <a:schemeClr val="dk1"/>
              </a:solidFill>
              <a:latin typeface="Century Gothic" panose="020B0502020202020204" pitchFamily="34" charset="0"/>
              <a:ea typeface="+mn-ea"/>
              <a:cs typeface="Arial" panose="020B0604020202020204" pitchFamily="34" charset="0"/>
            </a:rPr>
            <a:t>C.P.</a:t>
          </a:r>
          <a:r>
            <a:rPr lang="es-MX" sz="1200" b="1" baseline="0">
              <a:solidFill>
                <a:schemeClr val="dk1"/>
              </a:solidFill>
              <a:latin typeface="Century Gothic" panose="020B0502020202020204" pitchFamily="34" charset="0"/>
              <a:ea typeface="+mn-ea"/>
              <a:cs typeface="Arial" panose="020B0604020202020204" pitchFamily="34" charset="0"/>
            </a:rPr>
            <a:t> JACOBO RENTERÍA GARCÍA</a:t>
          </a:r>
          <a:endParaRPr lang="es-MX" sz="1200" b="1">
            <a:solidFill>
              <a:schemeClr val="dk1"/>
            </a:solidFill>
            <a:latin typeface="Century Gothic" panose="020B0502020202020204" pitchFamily="34" charset="0"/>
            <a:ea typeface="+mn-ea"/>
            <a:cs typeface="Arial" panose="020B0604020202020204" pitchFamily="34" charset="0"/>
          </a:endParaRPr>
        </a:p>
        <a:p>
          <a:pPr algn="ctr"/>
          <a:r>
            <a:rPr lang="es-MX" sz="1200" b="1">
              <a:solidFill>
                <a:schemeClr val="dk1"/>
              </a:solidFill>
              <a:latin typeface="Century Gothic" panose="020B0502020202020204" pitchFamily="34" charset="0"/>
              <a:ea typeface="+mn-ea"/>
              <a:cs typeface="Arial" panose="020B0604020202020204" pitchFamily="34" charset="0"/>
            </a:rPr>
            <a:t>DIRECTOR DE CONTABILIDAD DE LA UMSNH</a:t>
          </a:r>
          <a:endParaRPr lang="es-MX" sz="1200" b="1">
            <a:latin typeface="Century Gothic" panose="020B0502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5224088</xdr:colOff>
      <xdr:row>83</xdr:row>
      <xdr:rowOff>7327</xdr:rowOff>
    </xdr:from>
    <xdr:to>
      <xdr:col>3</xdr:col>
      <xdr:colOff>681398</xdr:colOff>
      <xdr:row>85</xdr:row>
      <xdr:rowOff>161191</xdr:rowOff>
    </xdr:to>
    <xdr:sp macro="" textlink="">
      <xdr:nvSpPr>
        <xdr:cNvPr id="4" name="5 CuadroTexto">
          <a:extLst>
            <a:ext uri="{FF2B5EF4-FFF2-40B4-BE49-F238E27FC236}">
              <a16:creationId xmlns:a16="http://schemas.microsoft.com/office/drawing/2014/main" id="{5BCD7353-2E16-43D3-96F8-D4117B540435}"/>
            </a:ext>
          </a:extLst>
        </xdr:cNvPr>
        <xdr:cNvSpPr txBox="1"/>
      </xdr:nvSpPr>
      <xdr:spPr>
        <a:xfrm>
          <a:off x="6490913" y="14799652"/>
          <a:ext cx="2839185" cy="4967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MX" sz="1200" b="1">
              <a:solidFill>
                <a:schemeClr val="dk1"/>
              </a:solidFill>
              <a:latin typeface="Century Gothic" panose="020B0502020202020204" pitchFamily="34" charset="0"/>
              <a:ea typeface="+mn-ea"/>
              <a:cs typeface="Arial" panose="020B0604020202020204" pitchFamily="34" charset="0"/>
            </a:rPr>
            <a:t>DR. RODRIGO GÓMEZ MONGE</a:t>
          </a:r>
        </a:p>
        <a:p>
          <a:pPr algn="ctr"/>
          <a:r>
            <a:rPr lang="es-MX" sz="1200" b="1">
              <a:solidFill>
                <a:schemeClr val="dk1"/>
              </a:solidFill>
              <a:latin typeface="Century Gothic" panose="020B0502020202020204" pitchFamily="34" charset="0"/>
              <a:ea typeface="+mn-ea"/>
              <a:cs typeface="Arial" panose="020B0604020202020204" pitchFamily="34" charset="0"/>
            </a:rPr>
            <a:t>TESORERO DE</a:t>
          </a:r>
          <a:r>
            <a:rPr lang="es-MX" sz="1200" b="1" baseline="0">
              <a:solidFill>
                <a:schemeClr val="dk1"/>
              </a:solidFill>
              <a:latin typeface="Century Gothic" panose="020B0502020202020204" pitchFamily="34" charset="0"/>
              <a:ea typeface="+mn-ea"/>
              <a:cs typeface="Arial" panose="020B0604020202020204" pitchFamily="34" charset="0"/>
            </a:rPr>
            <a:t> LA UMSNH</a:t>
          </a:r>
          <a:endParaRPr lang="es-MX" sz="1200" b="1">
            <a:latin typeface="Century Gothic" panose="020B0502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15155</xdr:colOff>
      <xdr:row>1</xdr:row>
      <xdr:rowOff>23814</xdr:rowOff>
    </xdr:from>
    <xdr:ext cx="1990724" cy="923924"/>
    <xdr:pic>
      <xdr:nvPicPr>
        <xdr:cNvPr id="2" name="image1.png">
          <a:extLst>
            <a:ext uri="{FF2B5EF4-FFF2-40B4-BE49-F238E27FC236}">
              <a16:creationId xmlns:a16="http://schemas.microsoft.com/office/drawing/2014/main" id="{2370C897-A6EB-4B74-AC28-07EB862B23D1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2973" y="110405"/>
          <a:ext cx="1990724" cy="923924"/>
        </a:xfrm>
        <a:prstGeom prst="rect">
          <a:avLst/>
        </a:prstGeom>
        <a:ln/>
      </xdr:spPr>
    </xdr:pic>
    <xdr:clientData/>
  </xdr:oneCellAnchor>
  <xdr:twoCellAnchor>
    <xdr:from>
      <xdr:col>2</xdr:col>
      <xdr:colOff>547700</xdr:colOff>
      <xdr:row>82</xdr:row>
      <xdr:rowOff>0</xdr:rowOff>
    </xdr:from>
    <xdr:to>
      <xdr:col>2</xdr:col>
      <xdr:colOff>3873503</xdr:colOff>
      <xdr:row>84</xdr:row>
      <xdr:rowOff>162969</xdr:rowOff>
    </xdr:to>
    <xdr:sp macro="" textlink="">
      <xdr:nvSpPr>
        <xdr:cNvPr id="3" name="5 CuadroTexto">
          <a:extLst>
            <a:ext uri="{FF2B5EF4-FFF2-40B4-BE49-F238E27FC236}">
              <a16:creationId xmlns:a16="http://schemas.microsoft.com/office/drawing/2014/main" id="{71022EB3-F3CE-4EB8-9D48-F2B9F880EF9C}"/>
            </a:ext>
          </a:extLst>
        </xdr:cNvPr>
        <xdr:cNvSpPr txBox="1"/>
      </xdr:nvSpPr>
      <xdr:spPr>
        <a:xfrm>
          <a:off x="2214575" y="11610975"/>
          <a:ext cx="3325803" cy="5058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MX" sz="1200" b="1">
              <a:solidFill>
                <a:schemeClr val="dk1"/>
              </a:solidFill>
              <a:latin typeface="Century Gothic" panose="020B0502020202020204" pitchFamily="34" charset="0"/>
              <a:ea typeface="+mn-ea"/>
              <a:cs typeface="Arial" panose="020B0604020202020204" pitchFamily="34" charset="0"/>
            </a:rPr>
            <a:t>C.P.</a:t>
          </a:r>
          <a:r>
            <a:rPr lang="es-MX" sz="1200" b="1" baseline="0">
              <a:solidFill>
                <a:schemeClr val="dk1"/>
              </a:solidFill>
              <a:latin typeface="Century Gothic" panose="020B0502020202020204" pitchFamily="34" charset="0"/>
              <a:ea typeface="+mn-ea"/>
              <a:cs typeface="Arial" panose="020B0604020202020204" pitchFamily="34" charset="0"/>
            </a:rPr>
            <a:t> JACOBO RENTERÍA GARCÍA</a:t>
          </a:r>
          <a:endParaRPr lang="es-MX" sz="1200" b="1">
            <a:solidFill>
              <a:schemeClr val="dk1"/>
            </a:solidFill>
            <a:latin typeface="Century Gothic" panose="020B0502020202020204" pitchFamily="34" charset="0"/>
            <a:ea typeface="+mn-ea"/>
            <a:cs typeface="Arial" panose="020B0604020202020204" pitchFamily="34" charset="0"/>
          </a:endParaRPr>
        </a:p>
        <a:p>
          <a:pPr algn="ctr"/>
          <a:r>
            <a:rPr lang="es-MX" sz="1200" b="1">
              <a:solidFill>
                <a:schemeClr val="dk1"/>
              </a:solidFill>
              <a:latin typeface="Century Gothic" panose="020B0502020202020204" pitchFamily="34" charset="0"/>
              <a:ea typeface="+mn-ea"/>
              <a:cs typeface="Arial" panose="020B0604020202020204" pitchFamily="34" charset="0"/>
            </a:rPr>
            <a:t>DIRECTOR DE CONTABILIDAD DE LA UMSNH</a:t>
          </a:r>
          <a:endParaRPr lang="es-MX" sz="1200" b="1">
            <a:latin typeface="Century Gothic" panose="020B0502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6442364</xdr:colOff>
      <xdr:row>82</xdr:row>
      <xdr:rowOff>0</xdr:rowOff>
    </xdr:from>
    <xdr:to>
      <xdr:col>3</xdr:col>
      <xdr:colOff>730247</xdr:colOff>
      <xdr:row>84</xdr:row>
      <xdr:rowOff>150978</xdr:rowOff>
    </xdr:to>
    <xdr:sp macro="" textlink="">
      <xdr:nvSpPr>
        <xdr:cNvPr id="4" name="5 CuadroTexto">
          <a:extLst>
            <a:ext uri="{FF2B5EF4-FFF2-40B4-BE49-F238E27FC236}">
              <a16:creationId xmlns:a16="http://schemas.microsoft.com/office/drawing/2014/main" id="{D0F925AD-1026-46D7-85B1-18AA74535C49}"/>
            </a:ext>
          </a:extLst>
        </xdr:cNvPr>
        <xdr:cNvSpPr txBox="1"/>
      </xdr:nvSpPr>
      <xdr:spPr>
        <a:xfrm>
          <a:off x="6650182" y="11196205"/>
          <a:ext cx="2496701" cy="4973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MX" sz="1200" b="1">
              <a:solidFill>
                <a:schemeClr val="dk1"/>
              </a:solidFill>
              <a:latin typeface="Century Gothic" panose="020B0502020202020204" pitchFamily="34" charset="0"/>
              <a:ea typeface="+mn-ea"/>
              <a:cs typeface="Arial" panose="020B0604020202020204" pitchFamily="34" charset="0"/>
            </a:rPr>
            <a:t>DR. RODRIGO GÓMEZ MONGE</a:t>
          </a:r>
        </a:p>
        <a:p>
          <a:pPr algn="ctr"/>
          <a:r>
            <a:rPr lang="es-MX" sz="1200" b="1">
              <a:solidFill>
                <a:schemeClr val="dk1"/>
              </a:solidFill>
              <a:latin typeface="Century Gothic" panose="020B0502020202020204" pitchFamily="34" charset="0"/>
              <a:ea typeface="+mn-ea"/>
              <a:cs typeface="Arial" panose="020B0604020202020204" pitchFamily="34" charset="0"/>
            </a:rPr>
            <a:t>TESORERO DE</a:t>
          </a:r>
          <a:r>
            <a:rPr lang="es-MX" sz="1200" b="1" baseline="0">
              <a:solidFill>
                <a:schemeClr val="dk1"/>
              </a:solidFill>
              <a:latin typeface="Century Gothic" panose="020B0502020202020204" pitchFamily="34" charset="0"/>
              <a:ea typeface="+mn-ea"/>
              <a:cs typeface="Arial" panose="020B0604020202020204" pitchFamily="34" charset="0"/>
            </a:rPr>
            <a:t> LA UMSNH</a:t>
          </a:r>
          <a:endParaRPr lang="es-MX" sz="1200" b="1">
            <a:latin typeface="Century Gothic" panose="020B0502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31972</xdr:colOff>
      <xdr:row>1</xdr:row>
      <xdr:rowOff>30640</xdr:rowOff>
    </xdr:from>
    <xdr:to>
      <xdr:col>1</xdr:col>
      <xdr:colOff>1908397</xdr:colOff>
      <xdr:row>5</xdr:row>
      <xdr:rowOff>94139</xdr:rowOff>
    </xdr:to>
    <xdr:pic>
      <xdr:nvPicPr>
        <xdr:cNvPr id="4" name="image1.png">
          <a:extLst>
            <a:ext uri="{FF2B5EF4-FFF2-40B4-BE49-F238E27FC236}">
              <a16:creationId xmlns:a16="http://schemas.microsoft.com/office/drawing/2014/main" id="{89F647D6-D8D8-47F6-A0C5-DF751E37BA44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1858" y="151867"/>
          <a:ext cx="1876425" cy="903431"/>
        </a:xfrm>
        <a:prstGeom prst="rect">
          <a:avLst/>
        </a:prstGeom>
        <a:ln/>
      </xdr:spPr>
    </xdr:pic>
    <xdr:clientData/>
  </xdr:twoCellAnchor>
  <xdr:twoCellAnchor>
    <xdr:from>
      <xdr:col>1</xdr:col>
      <xdr:colOff>7327</xdr:colOff>
      <xdr:row>56</xdr:row>
      <xdr:rowOff>59279</xdr:rowOff>
    </xdr:from>
    <xdr:to>
      <xdr:col>4</xdr:col>
      <xdr:colOff>0</xdr:colOff>
      <xdr:row>59</xdr:row>
      <xdr:rowOff>51951</xdr:rowOff>
    </xdr:to>
    <xdr:sp macro="" textlink="">
      <xdr:nvSpPr>
        <xdr:cNvPr id="2" name="5 CuadroTexto">
          <a:extLst>
            <a:ext uri="{FF2B5EF4-FFF2-40B4-BE49-F238E27FC236}">
              <a16:creationId xmlns:a16="http://schemas.microsoft.com/office/drawing/2014/main" id="{E2C6B03E-13FF-4F6F-AEBD-32E6A7E57D51}"/>
            </a:ext>
          </a:extLst>
        </xdr:cNvPr>
        <xdr:cNvSpPr txBox="1"/>
      </xdr:nvSpPr>
      <xdr:spPr>
        <a:xfrm>
          <a:off x="137213" y="9887347"/>
          <a:ext cx="5846219" cy="5122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MX" sz="1200" b="1">
              <a:solidFill>
                <a:schemeClr val="dk1"/>
              </a:solidFill>
              <a:latin typeface="Century Gothic" panose="020B0502020202020204" pitchFamily="34" charset="0"/>
              <a:ea typeface="+mn-ea"/>
              <a:cs typeface="Arial" panose="020B0604020202020204" pitchFamily="34" charset="0"/>
            </a:rPr>
            <a:t>C.P.</a:t>
          </a:r>
          <a:r>
            <a:rPr lang="es-MX" sz="1200" b="1" baseline="0">
              <a:solidFill>
                <a:schemeClr val="dk1"/>
              </a:solidFill>
              <a:latin typeface="Century Gothic" panose="020B0502020202020204" pitchFamily="34" charset="0"/>
              <a:ea typeface="+mn-ea"/>
              <a:cs typeface="Arial" panose="020B0604020202020204" pitchFamily="34" charset="0"/>
            </a:rPr>
            <a:t> JACOBO RENTERÍA GARCÍA</a:t>
          </a:r>
          <a:endParaRPr lang="es-MX" sz="1200" b="1">
            <a:solidFill>
              <a:schemeClr val="dk1"/>
            </a:solidFill>
            <a:latin typeface="Century Gothic" panose="020B0502020202020204" pitchFamily="34" charset="0"/>
            <a:ea typeface="+mn-ea"/>
            <a:cs typeface="Arial" panose="020B0604020202020204" pitchFamily="34" charset="0"/>
          </a:endParaRPr>
        </a:p>
        <a:p>
          <a:pPr algn="ctr"/>
          <a:r>
            <a:rPr lang="es-MX" sz="1200" b="1">
              <a:solidFill>
                <a:schemeClr val="dk1"/>
              </a:solidFill>
              <a:latin typeface="Century Gothic" panose="020B0502020202020204" pitchFamily="34" charset="0"/>
              <a:ea typeface="+mn-ea"/>
              <a:cs typeface="Arial" panose="020B0604020202020204" pitchFamily="34" charset="0"/>
            </a:rPr>
            <a:t>DIRECTOR DE CONTABILIDAD DE LA UMSNH</a:t>
          </a:r>
          <a:endParaRPr lang="es-MX" sz="1200" b="1">
            <a:latin typeface="Century Gothic" panose="020B0502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</xdr:col>
      <xdr:colOff>7327</xdr:colOff>
      <xdr:row>56</xdr:row>
      <xdr:rowOff>59279</xdr:rowOff>
    </xdr:from>
    <xdr:to>
      <xdr:col>9</xdr:col>
      <xdr:colOff>0</xdr:colOff>
      <xdr:row>59</xdr:row>
      <xdr:rowOff>39960</xdr:rowOff>
    </xdr:to>
    <xdr:sp macro="" textlink="">
      <xdr:nvSpPr>
        <xdr:cNvPr id="3" name="5 CuadroTexto">
          <a:extLst>
            <a:ext uri="{FF2B5EF4-FFF2-40B4-BE49-F238E27FC236}">
              <a16:creationId xmlns:a16="http://schemas.microsoft.com/office/drawing/2014/main" id="{0843151E-044B-4C80-9C88-9C75E29A4A56}"/>
            </a:ext>
          </a:extLst>
        </xdr:cNvPr>
        <xdr:cNvSpPr txBox="1"/>
      </xdr:nvSpPr>
      <xdr:spPr>
        <a:xfrm>
          <a:off x="6111986" y="9887347"/>
          <a:ext cx="6651514" cy="50022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MX" sz="1200" b="1">
              <a:solidFill>
                <a:schemeClr val="dk1"/>
              </a:solidFill>
              <a:latin typeface="Century Gothic" panose="020B0502020202020204" pitchFamily="34" charset="0"/>
              <a:ea typeface="+mn-ea"/>
              <a:cs typeface="Arial" panose="020B0604020202020204" pitchFamily="34" charset="0"/>
            </a:rPr>
            <a:t>DR. RODRIGO GÓMEZ MONGE</a:t>
          </a:r>
        </a:p>
        <a:p>
          <a:pPr algn="ctr"/>
          <a:r>
            <a:rPr lang="es-MX" sz="1200" b="1">
              <a:solidFill>
                <a:schemeClr val="dk1"/>
              </a:solidFill>
              <a:latin typeface="Century Gothic" panose="020B0502020202020204" pitchFamily="34" charset="0"/>
              <a:ea typeface="+mn-ea"/>
              <a:cs typeface="Arial" panose="020B0604020202020204" pitchFamily="34" charset="0"/>
            </a:rPr>
            <a:t>TESORERO DE</a:t>
          </a:r>
          <a:r>
            <a:rPr lang="es-MX" sz="1200" b="1" baseline="0">
              <a:solidFill>
                <a:schemeClr val="dk1"/>
              </a:solidFill>
              <a:latin typeface="Century Gothic" panose="020B0502020202020204" pitchFamily="34" charset="0"/>
              <a:ea typeface="+mn-ea"/>
              <a:cs typeface="Arial" panose="020B0604020202020204" pitchFamily="34" charset="0"/>
            </a:rPr>
            <a:t> LA UMSNH</a:t>
          </a:r>
          <a:endParaRPr lang="es-MX" sz="1200" b="1">
            <a:latin typeface="Century Gothic" panose="020B0502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27710</xdr:colOff>
      <xdr:row>1</xdr:row>
      <xdr:rowOff>27709</xdr:rowOff>
    </xdr:from>
    <xdr:to>
      <xdr:col>1</xdr:col>
      <xdr:colOff>1875560</xdr:colOff>
      <xdr:row>6</xdr:row>
      <xdr:rowOff>64343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id="{2AE9F1F5-64C7-49BE-AFA7-2C252A5ED023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0278" y="209550"/>
          <a:ext cx="1847850" cy="954498"/>
        </a:xfrm>
        <a:prstGeom prst="rect">
          <a:avLst/>
        </a:prstGeom>
        <a:ln/>
      </xdr:spPr>
    </xdr:pic>
    <xdr:clientData/>
  </xdr:twoCellAnchor>
  <xdr:twoCellAnchor>
    <xdr:from>
      <xdr:col>1</xdr:col>
      <xdr:colOff>534870</xdr:colOff>
      <xdr:row>51</xdr:row>
      <xdr:rowOff>0</xdr:rowOff>
    </xdr:from>
    <xdr:to>
      <xdr:col>2</xdr:col>
      <xdr:colOff>124562</xdr:colOff>
      <xdr:row>53</xdr:row>
      <xdr:rowOff>161192</xdr:rowOff>
    </xdr:to>
    <xdr:sp macro="" textlink="">
      <xdr:nvSpPr>
        <xdr:cNvPr id="3" name="5 CuadroTexto">
          <a:extLst>
            <a:ext uri="{FF2B5EF4-FFF2-40B4-BE49-F238E27FC236}">
              <a16:creationId xmlns:a16="http://schemas.microsoft.com/office/drawing/2014/main" id="{C8404933-D19E-43FE-829F-A39953900307}"/>
            </a:ext>
          </a:extLst>
        </xdr:cNvPr>
        <xdr:cNvSpPr txBox="1"/>
      </xdr:nvSpPr>
      <xdr:spPr>
        <a:xfrm>
          <a:off x="1820745" y="10496550"/>
          <a:ext cx="6152417" cy="50409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MX" sz="1200" b="1">
              <a:solidFill>
                <a:schemeClr val="dk1"/>
              </a:solidFill>
              <a:latin typeface="Century Gothic" panose="020B0502020202020204" pitchFamily="34" charset="0"/>
              <a:ea typeface="+mn-ea"/>
              <a:cs typeface="Arial" panose="020B0604020202020204" pitchFamily="34" charset="0"/>
            </a:rPr>
            <a:t>C.P.</a:t>
          </a:r>
          <a:r>
            <a:rPr lang="es-MX" sz="1200" b="1" baseline="0">
              <a:solidFill>
                <a:schemeClr val="dk1"/>
              </a:solidFill>
              <a:latin typeface="Century Gothic" panose="020B0502020202020204" pitchFamily="34" charset="0"/>
              <a:ea typeface="+mn-ea"/>
              <a:cs typeface="Arial" panose="020B0604020202020204" pitchFamily="34" charset="0"/>
            </a:rPr>
            <a:t> JACOBO RENTERÍA GARCÍA</a:t>
          </a:r>
          <a:endParaRPr lang="es-MX" sz="1200" b="1">
            <a:solidFill>
              <a:schemeClr val="dk1"/>
            </a:solidFill>
            <a:latin typeface="Century Gothic" panose="020B0502020202020204" pitchFamily="34" charset="0"/>
            <a:ea typeface="+mn-ea"/>
            <a:cs typeface="Arial" panose="020B0604020202020204" pitchFamily="34" charset="0"/>
          </a:endParaRPr>
        </a:p>
        <a:p>
          <a:pPr algn="ctr"/>
          <a:r>
            <a:rPr lang="es-MX" sz="1200" b="1">
              <a:solidFill>
                <a:schemeClr val="dk1"/>
              </a:solidFill>
              <a:latin typeface="Century Gothic" panose="020B0502020202020204" pitchFamily="34" charset="0"/>
              <a:ea typeface="+mn-ea"/>
              <a:cs typeface="Arial" panose="020B0604020202020204" pitchFamily="34" charset="0"/>
            </a:rPr>
            <a:t>DIRECTOR DE CONTABILIDAD DE LA UMSNH</a:t>
          </a:r>
          <a:endParaRPr lang="es-MX" sz="1200" b="1">
            <a:latin typeface="Century Gothic" panose="020B0502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901214</xdr:colOff>
      <xdr:row>51</xdr:row>
      <xdr:rowOff>0</xdr:rowOff>
    </xdr:from>
    <xdr:to>
      <xdr:col>6</xdr:col>
      <xdr:colOff>820621</xdr:colOff>
      <xdr:row>53</xdr:row>
      <xdr:rowOff>153863</xdr:rowOff>
    </xdr:to>
    <xdr:sp macro="" textlink="">
      <xdr:nvSpPr>
        <xdr:cNvPr id="4" name="5 CuadroTexto">
          <a:extLst>
            <a:ext uri="{FF2B5EF4-FFF2-40B4-BE49-F238E27FC236}">
              <a16:creationId xmlns:a16="http://schemas.microsoft.com/office/drawing/2014/main" id="{417A7AA4-99B0-4E11-8D20-B811533BE188}"/>
            </a:ext>
          </a:extLst>
        </xdr:cNvPr>
        <xdr:cNvSpPr txBox="1"/>
      </xdr:nvSpPr>
      <xdr:spPr>
        <a:xfrm>
          <a:off x="11493014" y="10496550"/>
          <a:ext cx="2662607" cy="49676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MX" sz="1200" b="1">
              <a:solidFill>
                <a:schemeClr val="dk1"/>
              </a:solidFill>
              <a:latin typeface="Century Gothic" panose="020B0502020202020204" pitchFamily="34" charset="0"/>
              <a:ea typeface="+mn-ea"/>
              <a:cs typeface="Arial" panose="020B0604020202020204" pitchFamily="34" charset="0"/>
            </a:rPr>
            <a:t>DR. RODRIGO GÓMEZ MONGE</a:t>
          </a:r>
        </a:p>
        <a:p>
          <a:pPr algn="ctr"/>
          <a:r>
            <a:rPr lang="es-MX" sz="1200" b="1">
              <a:solidFill>
                <a:schemeClr val="dk1"/>
              </a:solidFill>
              <a:latin typeface="Century Gothic" panose="020B0502020202020204" pitchFamily="34" charset="0"/>
              <a:ea typeface="+mn-ea"/>
              <a:cs typeface="Arial" panose="020B0604020202020204" pitchFamily="34" charset="0"/>
            </a:rPr>
            <a:t>TESORERO DE</a:t>
          </a:r>
          <a:r>
            <a:rPr lang="es-MX" sz="1200" b="1" baseline="0">
              <a:solidFill>
                <a:schemeClr val="dk1"/>
              </a:solidFill>
              <a:latin typeface="Century Gothic" panose="020B0502020202020204" pitchFamily="34" charset="0"/>
              <a:ea typeface="+mn-ea"/>
              <a:cs typeface="Arial" panose="020B0604020202020204" pitchFamily="34" charset="0"/>
            </a:rPr>
            <a:t> LA UMSNH</a:t>
          </a:r>
          <a:endParaRPr lang="es-MX" sz="1200" b="1">
            <a:latin typeface="Century Gothic" panose="020B0502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41132</xdr:colOff>
      <xdr:row>1</xdr:row>
      <xdr:rowOff>41132</xdr:rowOff>
    </xdr:from>
    <xdr:to>
      <xdr:col>1</xdr:col>
      <xdr:colOff>1888982</xdr:colOff>
      <xdr:row>5</xdr:row>
      <xdr:rowOff>123682</xdr:rowOff>
    </xdr:to>
    <xdr:pic>
      <xdr:nvPicPr>
        <xdr:cNvPr id="4" name="image1.png">
          <a:extLst>
            <a:ext uri="{FF2B5EF4-FFF2-40B4-BE49-F238E27FC236}">
              <a16:creationId xmlns:a16="http://schemas.microsoft.com/office/drawing/2014/main" id="{83A9634C-7815-4C61-AF63-8E24AF95855F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3700" y="145041"/>
          <a:ext cx="1847850" cy="870527"/>
        </a:xfrm>
        <a:prstGeom prst="rect">
          <a:avLst/>
        </a:prstGeom>
        <a:ln/>
      </xdr:spPr>
    </xdr:pic>
    <xdr:clientData/>
  </xdr:twoCellAnchor>
  <xdr:twoCellAnchor>
    <xdr:from>
      <xdr:col>1</xdr:col>
      <xdr:colOff>538168</xdr:colOff>
      <xdr:row>69</xdr:row>
      <xdr:rowOff>129886</xdr:rowOff>
    </xdr:from>
    <xdr:to>
      <xdr:col>1</xdr:col>
      <xdr:colOff>3976693</xdr:colOff>
      <xdr:row>72</xdr:row>
      <xdr:rowOff>134944</xdr:rowOff>
    </xdr:to>
    <xdr:sp macro="" textlink="">
      <xdr:nvSpPr>
        <xdr:cNvPr id="2" name="5 CuadroTexto">
          <a:extLst>
            <a:ext uri="{FF2B5EF4-FFF2-40B4-BE49-F238E27FC236}">
              <a16:creationId xmlns:a16="http://schemas.microsoft.com/office/drawing/2014/main" id="{CE4B7DC1-2A37-413F-9311-EE57076EEE6C}"/>
            </a:ext>
          </a:extLst>
        </xdr:cNvPr>
        <xdr:cNvSpPr txBox="1"/>
      </xdr:nvSpPr>
      <xdr:spPr>
        <a:xfrm>
          <a:off x="650736" y="12027477"/>
          <a:ext cx="3438525" cy="52460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MX" sz="1200" b="1">
              <a:solidFill>
                <a:schemeClr val="dk1"/>
              </a:solidFill>
              <a:latin typeface="Century Gothic" panose="020B0502020202020204" pitchFamily="34" charset="0"/>
              <a:ea typeface="+mn-ea"/>
              <a:cs typeface="Arial" panose="020B0604020202020204" pitchFamily="34" charset="0"/>
            </a:rPr>
            <a:t>C.P.</a:t>
          </a:r>
          <a:r>
            <a:rPr lang="es-MX" sz="1200" b="1" baseline="0">
              <a:solidFill>
                <a:schemeClr val="dk1"/>
              </a:solidFill>
              <a:latin typeface="Century Gothic" panose="020B0502020202020204" pitchFamily="34" charset="0"/>
              <a:ea typeface="+mn-ea"/>
              <a:cs typeface="Arial" panose="020B0604020202020204" pitchFamily="34" charset="0"/>
            </a:rPr>
            <a:t> JACOBO RENTERÍA GARCÍA</a:t>
          </a:r>
          <a:endParaRPr lang="es-MX" sz="1200" b="1">
            <a:solidFill>
              <a:schemeClr val="dk1"/>
            </a:solidFill>
            <a:latin typeface="Century Gothic" panose="020B0502020202020204" pitchFamily="34" charset="0"/>
            <a:ea typeface="+mn-ea"/>
            <a:cs typeface="Arial" panose="020B0604020202020204" pitchFamily="34" charset="0"/>
          </a:endParaRPr>
        </a:p>
        <a:p>
          <a:pPr algn="ctr"/>
          <a:r>
            <a:rPr lang="es-MX" sz="1200" b="1">
              <a:solidFill>
                <a:schemeClr val="dk1"/>
              </a:solidFill>
              <a:latin typeface="Century Gothic" panose="020B0502020202020204" pitchFamily="34" charset="0"/>
              <a:ea typeface="+mn-ea"/>
              <a:cs typeface="Arial" panose="020B0604020202020204" pitchFamily="34" charset="0"/>
            </a:rPr>
            <a:t>DIRECTOR DE CONTABILIDAD DE LA UMSNH</a:t>
          </a:r>
          <a:endParaRPr lang="es-MX" sz="1200" b="1">
            <a:latin typeface="Century Gothic" panose="020B0502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4521194</xdr:colOff>
      <xdr:row>69</xdr:row>
      <xdr:rowOff>129886</xdr:rowOff>
    </xdr:from>
    <xdr:to>
      <xdr:col>3</xdr:col>
      <xdr:colOff>722307</xdr:colOff>
      <xdr:row>72</xdr:row>
      <xdr:rowOff>158756</xdr:rowOff>
    </xdr:to>
    <xdr:sp macro="" textlink="">
      <xdr:nvSpPr>
        <xdr:cNvPr id="3" name="5 CuadroTexto">
          <a:extLst>
            <a:ext uri="{FF2B5EF4-FFF2-40B4-BE49-F238E27FC236}">
              <a16:creationId xmlns:a16="http://schemas.microsoft.com/office/drawing/2014/main" id="{DC55C3A4-A4FF-4110-A47C-7C0F1FAC77D0}"/>
            </a:ext>
          </a:extLst>
        </xdr:cNvPr>
        <xdr:cNvSpPr txBox="1"/>
      </xdr:nvSpPr>
      <xdr:spPr>
        <a:xfrm>
          <a:off x="4633762" y="12027477"/>
          <a:ext cx="3544022" cy="5484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MX" sz="1200" b="1">
              <a:solidFill>
                <a:schemeClr val="dk1"/>
              </a:solidFill>
              <a:latin typeface="Century Gothic" panose="020B0502020202020204" pitchFamily="34" charset="0"/>
              <a:ea typeface="+mn-ea"/>
              <a:cs typeface="Arial" panose="020B0604020202020204" pitchFamily="34" charset="0"/>
            </a:rPr>
            <a:t>DR. RODRIGO GÓMEZ MONGE</a:t>
          </a:r>
        </a:p>
        <a:p>
          <a:pPr algn="ctr"/>
          <a:r>
            <a:rPr lang="es-MX" sz="1200" b="1">
              <a:solidFill>
                <a:schemeClr val="dk1"/>
              </a:solidFill>
              <a:latin typeface="Century Gothic" panose="020B0502020202020204" pitchFamily="34" charset="0"/>
              <a:ea typeface="+mn-ea"/>
              <a:cs typeface="Arial" panose="020B0604020202020204" pitchFamily="34" charset="0"/>
            </a:rPr>
            <a:t>TESORERO DE</a:t>
          </a:r>
          <a:r>
            <a:rPr lang="es-MX" sz="1200" b="1" baseline="0">
              <a:solidFill>
                <a:schemeClr val="dk1"/>
              </a:solidFill>
              <a:latin typeface="Century Gothic" panose="020B0502020202020204" pitchFamily="34" charset="0"/>
              <a:ea typeface="+mn-ea"/>
              <a:cs typeface="Arial" panose="020B0604020202020204" pitchFamily="34" charset="0"/>
            </a:rPr>
            <a:t> LA UMSNH</a:t>
          </a:r>
          <a:endParaRPr lang="es-MX" sz="1200" b="1">
            <a:latin typeface="Century Gothic" panose="020B0502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29308</xdr:colOff>
      <xdr:row>1</xdr:row>
      <xdr:rowOff>45293</xdr:rowOff>
    </xdr:from>
    <xdr:to>
      <xdr:col>1</xdr:col>
      <xdr:colOff>1877158</xdr:colOff>
      <xdr:row>5</xdr:row>
      <xdr:rowOff>130286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id="{271B9129-AE00-4C56-B9F0-719FCB1082B3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9194" y="166520"/>
          <a:ext cx="1847850" cy="872971"/>
        </a:xfrm>
        <a:prstGeom prst="rect">
          <a:avLst/>
        </a:prstGeom>
        <a:ln/>
      </xdr:spPr>
    </xdr:pic>
    <xdr:clientData/>
  </xdr:twoCellAnchor>
  <xdr:twoCellAnchor>
    <xdr:from>
      <xdr:col>1</xdr:col>
      <xdr:colOff>505560</xdr:colOff>
      <xdr:row>83</xdr:row>
      <xdr:rowOff>103910</xdr:rowOff>
    </xdr:from>
    <xdr:to>
      <xdr:col>1</xdr:col>
      <xdr:colOff>3944085</xdr:colOff>
      <xdr:row>86</xdr:row>
      <xdr:rowOff>140801</xdr:rowOff>
    </xdr:to>
    <xdr:sp macro="" textlink="">
      <xdr:nvSpPr>
        <xdr:cNvPr id="3" name="5 CuadroTexto">
          <a:extLst>
            <a:ext uri="{FF2B5EF4-FFF2-40B4-BE49-F238E27FC236}">
              <a16:creationId xmlns:a16="http://schemas.microsoft.com/office/drawing/2014/main" id="{35604BFD-450E-404B-AA21-E0AC0197475B}"/>
            </a:ext>
          </a:extLst>
        </xdr:cNvPr>
        <xdr:cNvSpPr txBox="1"/>
      </xdr:nvSpPr>
      <xdr:spPr>
        <a:xfrm>
          <a:off x="635446" y="14859001"/>
          <a:ext cx="3438525" cy="55643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MX" sz="1200" b="1">
              <a:solidFill>
                <a:schemeClr val="dk1"/>
              </a:solidFill>
              <a:latin typeface="Century Gothic" panose="020B0502020202020204" pitchFamily="34" charset="0"/>
              <a:ea typeface="+mn-ea"/>
              <a:cs typeface="Arial" panose="020B0604020202020204" pitchFamily="34" charset="0"/>
            </a:rPr>
            <a:t>C.P.</a:t>
          </a:r>
          <a:r>
            <a:rPr lang="es-MX" sz="1200" b="1" baseline="0">
              <a:solidFill>
                <a:schemeClr val="dk1"/>
              </a:solidFill>
              <a:latin typeface="Century Gothic" panose="020B0502020202020204" pitchFamily="34" charset="0"/>
              <a:ea typeface="+mn-ea"/>
              <a:cs typeface="Arial" panose="020B0604020202020204" pitchFamily="34" charset="0"/>
            </a:rPr>
            <a:t> JACOBO RENTERÍA GARCÍA</a:t>
          </a:r>
          <a:endParaRPr lang="es-MX" sz="1200" b="1">
            <a:solidFill>
              <a:schemeClr val="dk1"/>
            </a:solidFill>
            <a:latin typeface="Century Gothic" panose="020B0502020202020204" pitchFamily="34" charset="0"/>
            <a:ea typeface="+mn-ea"/>
            <a:cs typeface="Arial" panose="020B0604020202020204" pitchFamily="34" charset="0"/>
          </a:endParaRPr>
        </a:p>
        <a:p>
          <a:pPr algn="ctr"/>
          <a:r>
            <a:rPr lang="es-MX" sz="1200" b="1">
              <a:solidFill>
                <a:schemeClr val="dk1"/>
              </a:solidFill>
              <a:latin typeface="Century Gothic" panose="020B0502020202020204" pitchFamily="34" charset="0"/>
              <a:ea typeface="+mn-ea"/>
              <a:cs typeface="Arial" panose="020B0604020202020204" pitchFamily="34" charset="0"/>
            </a:rPr>
            <a:t>DIRECTOR DE CONTABILIDAD DE LA UMSNH</a:t>
          </a:r>
          <a:endParaRPr lang="es-MX" sz="1200" b="1">
            <a:latin typeface="Century Gothic" panose="020B0502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4334722</xdr:colOff>
      <xdr:row>83</xdr:row>
      <xdr:rowOff>86592</xdr:rowOff>
    </xdr:from>
    <xdr:to>
      <xdr:col>3</xdr:col>
      <xdr:colOff>785561</xdr:colOff>
      <xdr:row>86</xdr:row>
      <xdr:rowOff>164613</xdr:rowOff>
    </xdr:to>
    <xdr:sp macro="" textlink="">
      <xdr:nvSpPr>
        <xdr:cNvPr id="4" name="5 CuadroTexto">
          <a:extLst>
            <a:ext uri="{FF2B5EF4-FFF2-40B4-BE49-F238E27FC236}">
              <a16:creationId xmlns:a16="http://schemas.microsoft.com/office/drawing/2014/main" id="{02EBD7B9-C493-4A85-BCF2-D2758D56A529}"/>
            </a:ext>
          </a:extLst>
        </xdr:cNvPr>
        <xdr:cNvSpPr txBox="1"/>
      </xdr:nvSpPr>
      <xdr:spPr>
        <a:xfrm>
          <a:off x="4464608" y="14841683"/>
          <a:ext cx="3542635" cy="59756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MX" sz="1200" b="1">
              <a:solidFill>
                <a:schemeClr val="dk1"/>
              </a:solidFill>
              <a:latin typeface="Century Gothic" panose="020B0502020202020204" pitchFamily="34" charset="0"/>
              <a:ea typeface="+mn-ea"/>
              <a:cs typeface="Arial" panose="020B0604020202020204" pitchFamily="34" charset="0"/>
            </a:rPr>
            <a:t>DR. RODRIGO GÓMEZ MONGE</a:t>
          </a:r>
        </a:p>
        <a:p>
          <a:pPr algn="ctr"/>
          <a:r>
            <a:rPr lang="es-MX" sz="1200" b="1">
              <a:solidFill>
                <a:schemeClr val="dk1"/>
              </a:solidFill>
              <a:latin typeface="Century Gothic" panose="020B0502020202020204" pitchFamily="34" charset="0"/>
              <a:ea typeface="+mn-ea"/>
              <a:cs typeface="Arial" panose="020B0604020202020204" pitchFamily="34" charset="0"/>
            </a:rPr>
            <a:t>TESORERO DE</a:t>
          </a:r>
          <a:r>
            <a:rPr lang="es-MX" sz="1200" b="1" baseline="0">
              <a:solidFill>
                <a:schemeClr val="dk1"/>
              </a:solidFill>
              <a:latin typeface="Century Gothic" panose="020B0502020202020204" pitchFamily="34" charset="0"/>
              <a:ea typeface="+mn-ea"/>
              <a:cs typeface="Arial" panose="020B0604020202020204" pitchFamily="34" charset="0"/>
            </a:rPr>
            <a:t> LA UMSNH</a:t>
          </a:r>
          <a:endParaRPr lang="es-MX" sz="1200" b="1">
            <a:latin typeface="Century Gothic" panose="020B0502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31972</xdr:colOff>
      <xdr:row>1</xdr:row>
      <xdr:rowOff>30640</xdr:rowOff>
    </xdr:from>
    <xdr:to>
      <xdr:col>1</xdr:col>
      <xdr:colOff>1908397</xdr:colOff>
      <xdr:row>5</xdr:row>
      <xdr:rowOff>94139</xdr:rowOff>
    </xdr:to>
    <xdr:pic>
      <xdr:nvPicPr>
        <xdr:cNvPr id="4" name="image1.png">
          <a:extLst>
            <a:ext uri="{FF2B5EF4-FFF2-40B4-BE49-F238E27FC236}">
              <a16:creationId xmlns:a16="http://schemas.microsoft.com/office/drawing/2014/main" id="{9B8042D3-5A4B-47BC-A90A-77CA42D12EE4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1858" y="151867"/>
          <a:ext cx="1876425" cy="903431"/>
        </a:xfrm>
        <a:prstGeom prst="rect">
          <a:avLst/>
        </a:prstGeom>
        <a:ln/>
      </xdr:spPr>
    </xdr:pic>
    <xdr:clientData/>
  </xdr:twoCellAnchor>
  <xdr:twoCellAnchor>
    <xdr:from>
      <xdr:col>1</xdr:col>
      <xdr:colOff>552845</xdr:colOff>
      <xdr:row>38</xdr:row>
      <xdr:rowOff>7327</xdr:rowOff>
    </xdr:from>
    <xdr:to>
      <xdr:col>1</xdr:col>
      <xdr:colOff>3887932</xdr:colOff>
      <xdr:row>41</xdr:row>
      <xdr:rowOff>0</xdr:rowOff>
    </xdr:to>
    <xdr:sp macro="" textlink="">
      <xdr:nvSpPr>
        <xdr:cNvPr id="2" name="5 CuadroTexto">
          <a:extLst>
            <a:ext uri="{FF2B5EF4-FFF2-40B4-BE49-F238E27FC236}">
              <a16:creationId xmlns:a16="http://schemas.microsoft.com/office/drawing/2014/main" id="{DFA7942F-E06D-4ACF-A182-3C94D42F09DD}"/>
            </a:ext>
          </a:extLst>
        </xdr:cNvPr>
        <xdr:cNvSpPr txBox="1"/>
      </xdr:nvSpPr>
      <xdr:spPr>
        <a:xfrm>
          <a:off x="1972070" y="6189052"/>
          <a:ext cx="3335087" cy="5070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MX" sz="1200" b="1">
              <a:solidFill>
                <a:schemeClr val="dk1"/>
              </a:solidFill>
              <a:latin typeface="Century Gothic" panose="020B0502020202020204" pitchFamily="34" charset="0"/>
              <a:ea typeface="+mn-ea"/>
              <a:cs typeface="Arial" panose="020B0604020202020204" pitchFamily="34" charset="0"/>
            </a:rPr>
            <a:t>C.P.</a:t>
          </a:r>
          <a:r>
            <a:rPr lang="es-MX" sz="1200" b="1" baseline="0">
              <a:solidFill>
                <a:schemeClr val="dk1"/>
              </a:solidFill>
              <a:latin typeface="Century Gothic" panose="020B0502020202020204" pitchFamily="34" charset="0"/>
              <a:ea typeface="+mn-ea"/>
              <a:cs typeface="Arial" panose="020B0604020202020204" pitchFamily="34" charset="0"/>
            </a:rPr>
            <a:t> JACOBO RENTERÍA GARCÍA</a:t>
          </a:r>
          <a:endParaRPr lang="es-MX" sz="1200" b="1">
            <a:solidFill>
              <a:schemeClr val="dk1"/>
            </a:solidFill>
            <a:latin typeface="Century Gothic" panose="020B0502020202020204" pitchFamily="34" charset="0"/>
            <a:ea typeface="+mn-ea"/>
            <a:cs typeface="Arial" panose="020B0604020202020204" pitchFamily="34" charset="0"/>
          </a:endParaRPr>
        </a:p>
        <a:p>
          <a:pPr algn="ctr"/>
          <a:r>
            <a:rPr lang="es-MX" sz="1200" b="1">
              <a:solidFill>
                <a:schemeClr val="dk1"/>
              </a:solidFill>
              <a:latin typeface="Century Gothic" panose="020B0502020202020204" pitchFamily="34" charset="0"/>
              <a:ea typeface="+mn-ea"/>
              <a:cs typeface="Arial" panose="020B0604020202020204" pitchFamily="34" charset="0"/>
            </a:rPr>
            <a:t>DIRECTOR DE CONTABILIDAD DE LA UMSNH</a:t>
          </a:r>
          <a:endParaRPr lang="es-MX" sz="1200" b="1">
            <a:latin typeface="Century Gothic" panose="020B0502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207819</xdr:colOff>
      <xdr:row>38</xdr:row>
      <xdr:rowOff>7327</xdr:rowOff>
    </xdr:from>
    <xdr:to>
      <xdr:col>6</xdr:col>
      <xdr:colOff>580160</xdr:colOff>
      <xdr:row>40</xdr:row>
      <xdr:rowOff>161191</xdr:rowOff>
    </xdr:to>
    <xdr:sp macro="" textlink="">
      <xdr:nvSpPr>
        <xdr:cNvPr id="3" name="5 CuadroTexto">
          <a:extLst>
            <a:ext uri="{FF2B5EF4-FFF2-40B4-BE49-F238E27FC236}">
              <a16:creationId xmlns:a16="http://schemas.microsoft.com/office/drawing/2014/main" id="{A9915680-2D9B-4440-A481-6F9F79F43400}"/>
            </a:ext>
          </a:extLst>
        </xdr:cNvPr>
        <xdr:cNvSpPr txBox="1"/>
      </xdr:nvSpPr>
      <xdr:spPr>
        <a:xfrm>
          <a:off x="7656369" y="6189052"/>
          <a:ext cx="2486891" cy="4967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MX" sz="1200" b="1">
              <a:solidFill>
                <a:schemeClr val="dk1"/>
              </a:solidFill>
              <a:latin typeface="Century Gothic" panose="020B0502020202020204" pitchFamily="34" charset="0"/>
              <a:ea typeface="+mn-ea"/>
              <a:cs typeface="Arial" panose="020B0604020202020204" pitchFamily="34" charset="0"/>
            </a:rPr>
            <a:t>DR. RODRIGO GÓMEZ MONGE</a:t>
          </a:r>
        </a:p>
        <a:p>
          <a:pPr algn="ctr"/>
          <a:r>
            <a:rPr lang="es-MX" sz="1200" b="1">
              <a:solidFill>
                <a:schemeClr val="dk1"/>
              </a:solidFill>
              <a:latin typeface="Century Gothic" panose="020B0502020202020204" pitchFamily="34" charset="0"/>
              <a:ea typeface="+mn-ea"/>
              <a:cs typeface="Arial" panose="020B0604020202020204" pitchFamily="34" charset="0"/>
            </a:rPr>
            <a:t>TESORERO DE</a:t>
          </a:r>
          <a:r>
            <a:rPr lang="es-MX" sz="1200" b="1" baseline="0">
              <a:solidFill>
                <a:schemeClr val="dk1"/>
              </a:solidFill>
              <a:latin typeface="Century Gothic" panose="020B0502020202020204" pitchFamily="34" charset="0"/>
              <a:ea typeface="+mn-ea"/>
              <a:cs typeface="Arial" panose="020B0604020202020204" pitchFamily="34" charset="0"/>
            </a:rPr>
            <a:t> LA UMSNH</a:t>
          </a:r>
          <a:endParaRPr lang="es-MX" sz="1200" b="1">
            <a:latin typeface="Century Gothic" panose="020B0502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49791</xdr:colOff>
      <xdr:row>1</xdr:row>
      <xdr:rowOff>49791</xdr:rowOff>
    </xdr:from>
    <xdr:to>
      <xdr:col>1</xdr:col>
      <xdr:colOff>2069091</xdr:colOff>
      <xdr:row>6</xdr:row>
      <xdr:rowOff>36846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id="{00949A3F-BD3F-48FF-B6C2-05D281F39B19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0291" y="145041"/>
          <a:ext cx="2019300" cy="948214"/>
        </a:xfrm>
        <a:prstGeom prst="rect">
          <a:avLst/>
        </a:prstGeom>
        <a:ln/>
      </xdr:spPr>
    </xdr:pic>
    <xdr:clientData/>
  </xdr:twoCellAnchor>
  <xdr:twoCellAnchor>
    <xdr:from>
      <xdr:col>1</xdr:col>
      <xdr:colOff>531822</xdr:colOff>
      <xdr:row>73</xdr:row>
      <xdr:rowOff>0</xdr:rowOff>
    </xdr:from>
    <xdr:to>
      <xdr:col>1</xdr:col>
      <xdr:colOff>3857625</xdr:colOff>
      <xdr:row>75</xdr:row>
      <xdr:rowOff>162969</xdr:rowOff>
    </xdr:to>
    <xdr:sp macro="" textlink="">
      <xdr:nvSpPr>
        <xdr:cNvPr id="3" name="5 CuadroTexto">
          <a:extLst>
            <a:ext uri="{FF2B5EF4-FFF2-40B4-BE49-F238E27FC236}">
              <a16:creationId xmlns:a16="http://schemas.microsoft.com/office/drawing/2014/main" id="{196A33C3-8C83-4C34-BC04-8A51019FB659}"/>
            </a:ext>
          </a:extLst>
        </xdr:cNvPr>
        <xdr:cNvSpPr txBox="1"/>
      </xdr:nvSpPr>
      <xdr:spPr>
        <a:xfrm>
          <a:off x="1389072" y="12639675"/>
          <a:ext cx="3325803" cy="5058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MX" sz="1200" b="1">
              <a:solidFill>
                <a:schemeClr val="dk1"/>
              </a:solidFill>
              <a:latin typeface="Century Gothic" panose="020B0502020202020204" pitchFamily="34" charset="0"/>
              <a:ea typeface="+mn-ea"/>
              <a:cs typeface="Arial" panose="020B0604020202020204" pitchFamily="34" charset="0"/>
            </a:rPr>
            <a:t>C.P.</a:t>
          </a:r>
          <a:r>
            <a:rPr lang="es-MX" sz="1200" b="1" baseline="0">
              <a:solidFill>
                <a:schemeClr val="dk1"/>
              </a:solidFill>
              <a:latin typeface="Century Gothic" panose="020B0502020202020204" pitchFamily="34" charset="0"/>
              <a:ea typeface="+mn-ea"/>
              <a:cs typeface="Arial" panose="020B0604020202020204" pitchFamily="34" charset="0"/>
            </a:rPr>
            <a:t> JACOBO RENTERÍA GARCÍA</a:t>
          </a:r>
          <a:endParaRPr lang="es-MX" sz="1200" b="1">
            <a:solidFill>
              <a:schemeClr val="dk1"/>
            </a:solidFill>
            <a:latin typeface="Century Gothic" panose="020B0502020202020204" pitchFamily="34" charset="0"/>
            <a:ea typeface="+mn-ea"/>
            <a:cs typeface="Arial" panose="020B0604020202020204" pitchFamily="34" charset="0"/>
          </a:endParaRPr>
        </a:p>
        <a:p>
          <a:pPr algn="ctr"/>
          <a:r>
            <a:rPr lang="es-MX" sz="1200" b="1">
              <a:solidFill>
                <a:schemeClr val="dk1"/>
              </a:solidFill>
              <a:latin typeface="Century Gothic" panose="020B0502020202020204" pitchFamily="34" charset="0"/>
              <a:ea typeface="+mn-ea"/>
              <a:cs typeface="Arial" panose="020B0604020202020204" pitchFamily="34" charset="0"/>
            </a:rPr>
            <a:t>DIRECTOR DE CONTABILIDAD DE LA UMSNH</a:t>
          </a:r>
          <a:endParaRPr lang="es-MX" sz="1200" b="1">
            <a:latin typeface="Century Gothic" panose="020B0502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538898</xdr:colOff>
      <xdr:row>73</xdr:row>
      <xdr:rowOff>0</xdr:rowOff>
    </xdr:from>
    <xdr:to>
      <xdr:col>5</xdr:col>
      <xdr:colOff>642932</xdr:colOff>
      <xdr:row>75</xdr:row>
      <xdr:rowOff>150978</xdr:rowOff>
    </xdr:to>
    <xdr:sp macro="" textlink="">
      <xdr:nvSpPr>
        <xdr:cNvPr id="4" name="5 CuadroTexto">
          <a:extLst>
            <a:ext uri="{FF2B5EF4-FFF2-40B4-BE49-F238E27FC236}">
              <a16:creationId xmlns:a16="http://schemas.microsoft.com/office/drawing/2014/main" id="{39FC9596-F6F0-400A-980F-CF62DC369AA0}"/>
            </a:ext>
          </a:extLst>
        </xdr:cNvPr>
        <xdr:cNvSpPr txBox="1"/>
      </xdr:nvSpPr>
      <xdr:spPr>
        <a:xfrm>
          <a:off x="6739673" y="12639675"/>
          <a:ext cx="2485284" cy="4938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MX" sz="1200" b="1">
              <a:solidFill>
                <a:schemeClr val="dk1"/>
              </a:solidFill>
              <a:latin typeface="Century Gothic" panose="020B0502020202020204" pitchFamily="34" charset="0"/>
              <a:ea typeface="+mn-ea"/>
              <a:cs typeface="Arial" panose="020B0604020202020204" pitchFamily="34" charset="0"/>
            </a:rPr>
            <a:t>DR. RODRIGO GÓMEZ MONGE</a:t>
          </a:r>
        </a:p>
        <a:p>
          <a:pPr algn="ctr"/>
          <a:r>
            <a:rPr lang="es-MX" sz="1200" b="1">
              <a:solidFill>
                <a:schemeClr val="dk1"/>
              </a:solidFill>
              <a:latin typeface="Century Gothic" panose="020B0502020202020204" pitchFamily="34" charset="0"/>
              <a:ea typeface="+mn-ea"/>
              <a:cs typeface="Arial" panose="020B0604020202020204" pitchFamily="34" charset="0"/>
            </a:rPr>
            <a:t>TESORERO DE</a:t>
          </a:r>
          <a:r>
            <a:rPr lang="es-MX" sz="1200" b="1" baseline="0">
              <a:solidFill>
                <a:schemeClr val="dk1"/>
              </a:solidFill>
              <a:latin typeface="Century Gothic" panose="020B0502020202020204" pitchFamily="34" charset="0"/>
              <a:ea typeface="+mn-ea"/>
              <a:cs typeface="Arial" panose="020B0604020202020204" pitchFamily="34" charset="0"/>
            </a:rPr>
            <a:t> LA UMSNH</a:t>
          </a:r>
          <a:endParaRPr lang="es-MX" sz="1200" b="1">
            <a:latin typeface="Century Gothic" panose="020B0502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43295</xdr:colOff>
      <xdr:row>1</xdr:row>
      <xdr:rowOff>43295</xdr:rowOff>
    </xdr:from>
    <xdr:to>
      <xdr:col>1</xdr:col>
      <xdr:colOff>2062595</xdr:colOff>
      <xdr:row>6</xdr:row>
      <xdr:rowOff>12254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id="{C34C8ED2-7CC2-4ABD-B30A-FC188C9F8753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5295" y="216477"/>
          <a:ext cx="2019300" cy="947436"/>
        </a:xfrm>
        <a:prstGeom prst="rect">
          <a:avLst/>
        </a:prstGeom>
        <a:ln/>
      </xdr:spPr>
    </xdr:pic>
    <xdr:clientData/>
  </xdr:twoCellAnchor>
  <xdr:twoCellAnchor>
    <xdr:from>
      <xdr:col>1</xdr:col>
      <xdr:colOff>520217</xdr:colOff>
      <xdr:row>65</xdr:row>
      <xdr:rowOff>0</xdr:rowOff>
    </xdr:from>
    <xdr:to>
      <xdr:col>1</xdr:col>
      <xdr:colOff>3846020</xdr:colOff>
      <xdr:row>68</xdr:row>
      <xdr:rowOff>6662</xdr:rowOff>
    </xdr:to>
    <xdr:sp macro="" textlink="">
      <xdr:nvSpPr>
        <xdr:cNvPr id="3" name="5 CuadroTexto">
          <a:extLst>
            <a:ext uri="{FF2B5EF4-FFF2-40B4-BE49-F238E27FC236}">
              <a16:creationId xmlns:a16="http://schemas.microsoft.com/office/drawing/2014/main" id="{53CB2378-9774-4BF1-9D59-70F16C439974}"/>
            </a:ext>
          </a:extLst>
        </xdr:cNvPr>
        <xdr:cNvSpPr txBox="1"/>
      </xdr:nvSpPr>
      <xdr:spPr>
        <a:xfrm>
          <a:off x="1282217" y="8791575"/>
          <a:ext cx="3325803" cy="5210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MX" sz="1200" b="1">
              <a:solidFill>
                <a:schemeClr val="dk1"/>
              </a:solidFill>
              <a:latin typeface="Century Gothic" panose="020B0502020202020204" pitchFamily="34" charset="0"/>
              <a:ea typeface="+mn-ea"/>
              <a:cs typeface="Arial" panose="020B0604020202020204" pitchFamily="34" charset="0"/>
            </a:rPr>
            <a:t>C.P.</a:t>
          </a:r>
          <a:r>
            <a:rPr lang="es-MX" sz="1200" b="1" baseline="0">
              <a:solidFill>
                <a:schemeClr val="dk1"/>
              </a:solidFill>
              <a:latin typeface="Century Gothic" panose="020B0502020202020204" pitchFamily="34" charset="0"/>
              <a:ea typeface="+mn-ea"/>
              <a:cs typeface="Arial" panose="020B0604020202020204" pitchFamily="34" charset="0"/>
            </a:rPr>
            <a:t> JACOBO RENTERÍA GARCÍA</a:t>
          </a:r>
          <a:endParaRPr lang="es-MX" sz="1200" b="1">
            <a:solidFill>
              <a:schemeClr val="dk1"/>
            </a:solidFill>
            <a:latin typeface="Century Gothic" panose="020B0502020202020204" pitchFamily="34" charset="0"/>
            <a:ea typeface="+mn-ea"/>
            <a:cs typeface="Arial" panose="020B0604020202020204" pitchFamily="34" charset="0"/>
          </a:endParaRPr>
        </a:p>
        <a:p>
          <a:pPr algn="ctr"/>
          <a:r>
            <a:rPr lang="es-MX" sz="1200" b="1">
              <a:solidFill>
                <a:schemeClr val="dk1"/>
              </a:solidFill>
              <a:latin typeface="Century Gothic" panose="020B0502020202020204" pitchFamily="34" charset="0"/>
              <a:ea typeface="+mn-ea"/>
              <a:cs typeface="Arial" panose="020B0604020202020204" pitchFamily="34" charset="0"/>
            </a:rPr>
            <a:t>DIRECTOR DE CONTABILIDAD DE LA UMSNH</a:t>
          </a:r>
          <a:endParaRPr lang="es-MX" sz="1200" b="1">
            <a:latin typeface="Century Gothic" panose="020B0502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1027343</xdr:colOff>
      <xdr:row>65</xdr:row>
      <xdr:rowOff>0</xdr:rowOff>
    </xdr:from>
    <xdr:to>
      <xdr:col>3</xdr:col>
      <xdr:colOff>1456203</xdr:colOff>
      <xdr:row>67</xdr:row>
      <xdr:rowOff>163190</xdr:rowOff>
    </xdr:to>
    <xdr:sp macro="" textlink="">
      <xdr:nvSpPr>
        <xdr:cNvPr id="4" name="5 CuadroTexto">
          <a:extLst>
            <a:ext uri="{FF2B5EF4-FFF2-40B4-BE49-F238E27FC236}">
              <a16:creationId xmlns:a16="http://schemas.microsoft.com/office/drawing/2014/main" id="{7EEA5525-EE0A-425B-8BEF-2BD21E7992CE}"/>
            </a:ext>
          </a:extLst>
        </xdr:cNvPr>
        <xdr:cNvSpPr txBox="1"/>
      </xdr:nvSpPr>
      <xdr:spPr>
        <a:xfrm>
          <a:off x="6885218" y="8791575"/>
          <a:ext cx="2419585" cy="50609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MX" sz="1200" b="1">
              <a:solidFill>
                <a:schemeClr val="dk1"/>
              </a:solidFill>
              <a:latin typeface="Century Gothic" panose="020B0502020202020204" pitchFamily="34" charset="0"/>
              <a:ea typeface="+mn-ea"/>
              <a:cs typeface="Arial" panose="020B0604020202020204" pitchFamily="34" charset="0"/>
            </a:rPr>
            <a:t>DR. RODRIGO GÓMEZ MONGE</a:t>
          </a:r>
        </a:p>
        <a:p>
          <a:pPr algn="ctr"/>
          <a:r>
            <a:rPr lang="es-MX" sz="1200" b="1">
              <a:solidFill>
                <a:schemeClr val="dk1"/>
              </a:solidFill>
              <a:latin typeface="Century Gothic" panose="020B0502020202020204" pitchFamily="34" charset="0"/>
              <a:ea typeface="+mn-ea"/>
              <a:cs typeface="Arial" panose="020B0604020202020204" pitchFamily="34" charset="0"/>
            </a:rPr>
            <a:t>TESORERO DE</a:t>
          </a:r>
          <a:r>
            <a:rPr lang="es-MX" sz="1200" b="1" baseline="0">
              <a:solidFill>
                <a:schemeClr val="dk1"/>
              </a:solidFill>
              <a:latin typeface="Century Gothic" panose="020B0502020202020204" pitchFamily="34" charset="0"/>
              <a:ea typeface="+mn-ea"/>
              <a:cs typeface="Arial" panose="020B0604020202020204" pitchFamily="34" charset="0"/>
            </a:rPr>
            <a:t> LA UMSNH</a:t>
          </a:r>
          <a:endParaRPr lang="es-MX" sz="1200" b="1">
            <a:latin typeface="Century Gothic" panose="020B0502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41132</xdr:colOff>
      <xdr:row>1</xdr:row>
      <xdr:rowOff>41132</xdr:rowOff>
    </xdr:from>
    <xdr:to>
      <xdr:col>1</xdr:col>
      <xdr:colOff>2033443</xdr:colOff>
      <xdr:row>5</xdr:row>
      <xdr:rowOff>160193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id="{00DDAE02-86D7-4181-BA6E-BF52B36AAA87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3700" y="153700"/>
          <a:ext cx="1992311" cy="907038"/>
        </a:xfrm>
        <a:prstGeom prst="rect">
          <a:avLst/>
        </a:prstGeom>
        <a:ln/>
      </xdr:spPr>
    </xdr:pic>
    <xdr:clientData/>
  </xdr:twoCellAnchor>
  <xdr:twoCellAnchor>
    <xdr:from>
      <xdr:col>1</xdr:col>
      <xdr:colOff>70725</xdr:colOff>
      <xdr:row>76</xdr:row>
      <xdr:rowOff>41850</xdr:rowOff>
    </xdr:from>
    <xdr:to>
      <xdr:col>1</xdr:col>
      <xdr:colOff>3396528</xdr:colOff>
      <xdr:row>79</xdr:row>
      <xdr:rowOff>30194</xdr:rowOff>
    </xdr:to>
    <xdr:sp macro="" textlink="">
      <xdr:nvSpPr>
        <xdr:cNvPr id="3" name="5 CuadroTexto">
          <a:extLst>
            <a:ext uri="{FF2B5EF4-FFF2-40B4-BE49-F238E27FC236}">
              <a16:creationId xmlns:a16="http://schemas.microsoft.com/office/drawing/2014/main" id="{70093768-186D-4549-9AA9-A4707B05DA81}"/>
            </a:ext>
          </a:extLst>
        </xdr:cNvPr>
        <xdr:cNvSpPr txBox="1"/>
      </xdr:nvSpPr>
      <xdr:spPr>
        <a:xfrm>
          <a:off x="183293" y="10398123"/>
          <a:ext cx="3325803" cy="50788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MX" sz="1200" b="1">
              <a:solidFill>
                <a:schemeClr val="dk1"/>
              </a:solidFill>
              <a:latin typeface="Century Gothic" panose="020B0502020202020204" pitchFamily="34" charset="0"/>
              <a:ea typeface="+mn-ea"/>
              <a:cs typeface="Arial" panose="020B0604020202020204" pitchFamily="34" charset="0"/>
            </a:rPr>
            <a:t>C.P.</a:t>
          </a:r>
          <a:r>
            <a:rPr lang="es-MX" sz="1200" b="1" baseline="0">
              <a:solidFill>
                <a:schemeClr val="dk1"/>
              </a:solidFill>
              <a:latin typeface="Century Gothic" panose="020B0502020202020204" pitchFamily="34" charset="0"/>
              <a:ea typeface="+mn-ea"/>
              <a:cs typeface="Arial" panose="020B0604020202020204" pitchFamily="34" charset="0"/>
            </a:rPr>
            <a:t> JACOBO RENTERÍA GARCÍA</a:t>
          </a:r>
          <a:endParaRPr lang="es-MX" sz="1200" b="1">
            <a:solidFill>
              <a:schemeClr val="dk1"/>
            </a:solidFill>
            <a:latin typeface="Century Gothic" panose="020B0502020202020204" pitchFamily="34" charset="0"/>
            <a:ea typeface="+mn-ea"/>
            <a:cs typeface="Arial" panose="020B0604020202020204" pitchFamily="34" charset="0"/>
          </a:endParaRPr>
        </a:p>
        <a:p>
          <a:pPr algn="ctr"/>
          <a:r>
            <a:rPr lang="es-MX" sz="1200" b="1">
              <a:solidFill>
                <a:schemeClr val="dk1"/>
              </a:solidFill>
              <a:latin typeface="Century Gothic" panose="020B0502020202020204" pitchFamily="34" charset="0"/>
              <a:ea typeface="+mn-ea"/>
              <a:cs typeface="Arial" panose="020B0604020202020204" pitchFamily="34" charset="0"/>
            </a:rPr>
            <a:t>DIRECTOR DE CONTABILIDAD DE LA UMSNH</a:t>
          </a:r>
          <a:endParaRPr lang="es-MX" sz="1200" b="1">
            <a:latin typeface="Century Gothic" panose="020B0502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6632860</xdr:colOff>
      <xdr:row>76</xdr:row>
      <xdr:rowOff>33191</xdr:rowOff>
    </xdr:from>
    <xdr:to>
      <xdr:col>2</xdr:col>
      <xdr:colOff>1658205</xdr:colOff>
      <xdr:row>79</xdr:row>
      <xdr:rowOff>10987</xdr:rowOff>
    </xdr:to>
    <xdr:sp macro="" textlink="">
      <xdr:nvSpPr>
        <xdr:cNvPr id="4" name="5 CuadroTexto">
          <a:extLst>
            <a:ext uri="{FF2B5EF4-FFF2-40B4-BE49-F238E27FC236}">
              <a16:creationId xmlns:a16="http://schemas.microsoft.com/office/drawing/2014/main" id="{3124E918-2D99-47A8-AC1C-BE3E5D41172B}"/>
            </a:ext>
          </a:extLst>
        </xdr:cNvPr>
        <xdr:cNvSpPr txBox="1"/>
      </xdr:nvSpPr>
      <xdr:spPr>
        <a:xfrm>
          <a:off x="6745428" y="10389464"/>
          <a:ext cx="2541436" cy="4973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MX" sz="1200" b="1">
              <a:solidFill>
                <a:schemeClr val="dk1"/>
              </a:solidFill>
              <a:latin typeface="Century Gothic" panose="020B0502020202020204" pitchFamily="34" charset="0"/>
              <a:ea typeface="+mn-ea"/>
              <a:cs typeface="Arial" panose="020B0604020202020204" pitchFamily="34" charset="0"/>
            </a:rPr>
            <a:t>DR. RODRIGO GÓMEZ MONGE</a:t>
          </a:r>
        </a:p>
        <a:p>
          <a:pPr algn="ctr"/>
          <a:r>
            <a:rPr lang="es-MX" sz="1200" b="1">
              <a:solidFill>
                <a:schemeClr val="dk1"/>
              </a:solidFill>
              <a:latin typeface="Century Gothic" panose="020B0502020202020204" pitchFamily="34" charset="0"/>
              <a:ea typeface="+mn-ea"/>
              <a:cs typeface="Arial" panose="020B0604020202020204" pitchFamily="34" charset="0"/>
            </a:rPr>
            <a:t>TESORERO DE</a:t>
          </a:r>
          <a:r>
            <a:rPr lang="es-MX" sz="1200" b="1" baseline="0">
              <a:solidFill>
                <a:schemeClr val="dk1"/>
              </a:solidFill>
              <a:latin typeface="Century Gothic" panose="020B0502020202020204" pitchFamily="34" charset="0"/>
              <a:ea typeface="+mn-ea"/>
              <a:cs typeface="Arial" panose="020B0604020202020204" pitchFamily="34" charset="0"/>
            </a:rPr>
            <a:t> LA UMSNH</a:t>
          </a:r>
          <a:endParaRPr lang="es-MX" sz="1200" b="1">
            <a:latin typeface="Century Gothic" panose="020B0502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2:D15"/>
  <sheetViews>
    <sheetView tabSelected="1" workbookViewId="0"/>
  </sheetViews>
  <sheetFormatPr baseColWidth="10" defaultRowHeight="13.5" x14ac:dyDescent="0.25"/>
  <cols>
    <col min="1" max="2" width="3.28515625" style="1" customWidth="1"/>
    <col min="3" max="3" width="15.7109375" style="1" bestFit="1" customWidth="1"/>
    <col min="4" max="4" width="73" style="1" bestFit="1" customWidth="1"/>
    <col min="5" max="16384" width="11.42578125" style="1"/>
  </cols>
  <sheetData>
    <row r="2" spans="2:4" ht="15.75" x14ac:dyDescent="0.25">
      <c r="D2" s="2" t="s">
        <v>0</v>
      </c>
    </row>
    <row r="4" spans="2:4" x14ac:dyDescent="0.25">
      <c r="B4" s="1">
        <v>1</v>
      </c>
      <c r="C4" s="1" t="s">
        <v>3</v>
      </c>
      <c r="D4" s="1" t="s">
        <v>4</v>
      </c>
    </row>
    <row r="5" spans="2:4" x14ac:dyDescent="0.25">
      <c r="B5" s="1">
        <v>2</v>
      </c>
      <c r="C5" s="1" t="s">
        <v>1</v>
      </c>
      <c r="D5" s="1" t="s">
        <v>2</v>
      </c>
    </row>
    <row r="6" spans="2:4" x14ac:dyDescent="0.25">
      <c r="B6" s="1">
        <v>3</v>
      </c>
      <c r="C6" s="1" t="s">
        <v>5</v>
      </c>
      <c r="D6" s="1" t="s">
        <v>6</v>
      </c>
    </row>
    <row r="7" spans="2:4" x14ac:dyDescent="0.25">
      <c r="B7" s="1">
        <v>4</v>
      </c>
      <c r="C7" s="1" t="s">
        <v>7</v>
      </c>
      <c r="D7" s="1" t="s">
        <v>8</v>
      </c>
    </row>
    <row r="8" spans="2:4" x14ac:dyDescent="0.25">
      <c r="B8" s="1">
        <v>5</v>
      </c>
      <c r="C8" s="1" t="s">
        <v>9</v>
      </c>
      <c r="D8" s="1" t="s">
        <v>163</v>
      </c>
    </row>
    <row r="9" spans="2:4" x14ac:dyDescent="0.25">
      <c r="B9" s="1">
        <v>6</v>
      </c>
      <c r="C9" s="1" t="s">
        <v>10</v>
      </c>
      <c r="D9" s="1" t="s">
        <v>11</v>
      </c>
    </row>
    <row r="10" spans="2:4" x14ac:dyDescent="0.25">
      <c r="B10" s="1">
        <v>7</v>
      </c>
      <c r="C10" s="1" t="s">
        <v>12</v>
      </c>
      <c r="D10" s="1" t="s">
        <v>192</v>
      </c>
    </row>
    <row r="11" spans="2:4" x14ac:dyDescent="0.25">
      <c r="B11" s="1">
        <v>8</v>
      </c>
      <c r="C11" s="1" t="s">
        <v>13</v>
      </c>
      <c r="D11" s="1" t="s">
        <v>14</v>
      </c>
    </row>
    <row r="12" spans="2:4" x14ac:dyDescent="0.25">
      <c r="B12" s="1">
        <v>9</v>
      </c>
      <c r="C12" s="1" t="s">
        <v>15</v>
      </c>
      <c r="D12" s="1" t="s">
        <v>16</v>
      </c>
    </row>
    <row r="13" spans="2:4" x14ac:dyDescent="0.25">
      <c r="B13" s="1">
        <v>10</v>
      </c>
      <c r="C13" s="1" t="s">
        <v>17</v>
      </c>
      <c r="D13" s="1" t="s">
        <v>18</v>
      </c>
    </row>
    <row r="15" spans="2:4" ht="15.75" x14ac:dyDescent="0.25">
      <c r="D15" s="2" t="s">
        <v>19</v>
      </c>
    </row>
  </sheetData>
  <pageMargins left="0.70866141732283472" right="0.70866141732283472" top="0.74803149606299213" bottom="0.74803149606299213" header="0.31496062992125984" footer="0.31496062992125984"/>
  <pageSetup paperSize="9" scale="91" orientation="portrait" horizontalDpi="4294967295" vertic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82"/>
  <sheetViews>
    <sheetView zoomScale="110" zoomScaleNormal="110" workbookViewId="0"/>
  </sheetViews>
  <sheetFormatPr baseColWidth="10" defaultColWidth="6.85546875" defaultRowHeight="13.5" x14ac:dyDescent="0.25"/>
  <cols>
    <col min="1" max="1" width="1.7109375" style="63" customWidth="1"/>
    <col min="2" max="2" width="112.7109375" style="63" customWidth="1"/>
    <col min="3" max="3" width="27.5703125" style="87" customWidth="1"/>
    <col min="4" max="16384" width="6.85546875" style="63"/>
  </cols>
  <sheetData>
    <row r="1" spans="2:3" ht="9" customHeight="1" thickBot="1" x14ac:dyDescent="0.3"/>
    <row r="2" spans="2:3" ht="15" x14ac:dyDescent="0.25">
      <c r="B2" s="177" t="s">
        <v>215</v>
      </c>
      <c r="C2" s="179"/>
    </row>
    <row r="3" spans="2:3" ht="15" x14ac:dyDescent="0.25">
      <c r="B3" s="192" t="s">
        <v>233</v>
      </c>
      <c r="C3" s="182"/>
    </row>
    <row r="4" spans="2:3" ht="15" x14ac:dyDescent="0.25">
      <c r="B4" s="192" t="s">
        <v>140</v>
      </c>
      <c r="C4" s="182"/>
    </row>
    <row r="5" spans="2:3" ht="17.25" x14ac:dyDescent="0.25">
      <c r="B5" s="186" t="s">
        <v>22</v>
      </c>
      <c r="C5" s="188"/>
    </row>
    <row r="6" spans="2:3" x14ac:dyDescent="0.25">
      <c r="B6" s="143"/>
      <c r="C6" s="144"/>
    </row>
    <row r="7" spans="2:3" ht="14.25" thickBot="1" x14ac:dyDescent="0.3">
      <c r="B7" s="145"/>
      <c r="C7" s="146"/>
    </row>
    <row r="8" spans="2:3" ht="14.25" thickBot="1" x14ac:dyDescent="0.3">
      <c r="B8" s="147" t="s">
        <v>23</v>
      </c>
      <c r="C8" s="72" t="s">
        <v>145</v>
      </c>
    </row>
    <row r="9" spans="2:3" ht="6" customHeight="1" thickBot="1" x14ac:dyDescent="0.3">
      <c r="B9" s="148"/>
      <c r="C9" s="149"/>
    </row>
    <row r="10" spans="2:3" x14ac:dyDescent="0.25">
      <c r="B10" s="150"/>
      <c r="C10" s="151"/>
    </row>
    <row r="11" spans="2:3" x14ac:dyDescent="0.25">
      <c r="B11" s="76" t="s">
        <v>234</v>
      </c>
      <c r="C11" s="83">
        <v>4072042242</v>
      </c>
    </row>
    <row r="12" spans="2:3" x14ac:dyDescent="0.25">
      <c r="B12" s="76"/>
      <c r="C12" s="80"/>
    </row>
    <row r="13" spans="2:3" x14ac:dyDescent="0.25">
      <c r="B13" s="76" t="s">
        <v>235</v>
      </c>
      <c r="C13" s="83">
        <f>SUM(C14:C19)</f>
        <v>72909.759999999995</v>
      </c>
    </row>
    <row r="14" spans="2:3" x14ac:dyDescent="0.25">
      <c r="B14" s="79" t="s">
        <v>98</v>
      </c>
      <c r="C14" s="80">
        <v>0</v>
      </c>
    </row>
    <row r="15" spans="2:3" x14ac:dyDescent="0.25">
      <c r="B15" s="79" t="s">
        <v>236</v>
      </c>
      <c r="C15" s="80">
        <v>0</v>
      </c>
    </row>
    <row r="16" spans="2:3" x14ac:dyDescent="0.25">
      <c r="B16" s="79" t="s">
        <v>237</v>
      </c>
      <c r="C16" s="80">
        <v>0</v>
      </c>
    </row>
    <row r="17" spans="2:3" x14ac:dyDescent="0.25">
      <c r="B17" s="79" t="s">
        <v>101</v>
      </c>
      <c r="C17" s="80">
        <v>0</v>
      </c>
    </row>
    <row r="18" spans="2:3" x14ac:dyDescent="0.25">
      <c r="B18" s="79" t="s">
        <v>102</v>
      </c>
      <c r="C18" s="80">
        <v>72909.759999999995</v>
      </c>
    </row>
    <row r="19" spans="2:3" x14ac:dyDescent="0.25">
      <c r="B19" s="79" t="s">
        <v>238</v>
      </c>
      <c r="C19" s="80">
        <v>0</v>
      </c>
    </row>
    <row r="20" spans="2:3" x14ac:dyDescent="0.25">
      <c r="B20" s="79"/>
      <c r="C20" s="93"/>
    </row>
    <row r="21" spans="2:3" x14ac:dyDescent="0.25">
      <c r="B21" s="76" t="s">
        <v>239</v>
      </c>
      <c r="C21" s="83">
        <f>SUM(C22:C25)</f>
        <v>0</v>
      </c>
    </row>
    <row r="22" spans="2:3" x14ac:dyDescent="0.25">
      <c r="B22" s="79" t="s">
        <v>240</v>
      </c>
      <c r="C22" s="80">
        <v>0</v>
      </c>
    </row>
    <row r="23" spans="2:3" x14ac:dyDescent="0.25">
      <c r="B23" s="79" t="s">
        <v>241</v>
      </c>
      <c r="C23" s="80">
        <v>0</v>
      </c>
    </row>
    <row r="24" spans="2:3" x14ac:dyDescent="0.25">
      <c r="B24" s="79" t="s">
        <v>242</v>
      </c>
      <c r="C24" s="80">
        <v>0</v>
      </c>
    </row>
    <row r="25" spans="2:3" x14ac:dyDescent="0.25">
      <c r="B25" s="79" t="s">
        <v>243</v>
      </c>
      <c r="C25" s="80">
        <v>0</v>
      </c>
    </row>
    <row r="26" spans="2:3" x14ac:dyDescent="0.25">
      <c r="B26" s="79"/>
      <c r="C26" s="80"/>
    </row>
    <row r="27" spans="2:3" x14ac:dyDescent="0.25">
      <c r="B27" s="76" t="s">
        <v>244</v>
      </c>
      <c r="C27" s="83">
        <f>C11+C13-C21</f>
        <v>4072115151.7600002</v>
      </c>
    </row>
    <row r="28" spans="2:3" ht="14.25" thickBot="1" x14ac:dyDescent="0.3">
      <c r="B28" s="152"/>
      <c r="C28" s="153"/>
    </row>
    <row r="29" spans="2:3" x14ac:dyDescent="0.25">
      <c r="B29" s="154"/>
      <c r="C29" s="155"/>
    </row>
    <row r="30" spans="2:3" x14ac:dyDescent="0.25">
      <c r="B30" s="154"/>
      <c r="C30" s="155"/>
    </row>
    <row r="31" spans="2:3" x14ac:dyDescent="0.25">
      <c r="B31" s="154"/>
      <c r="C31" s="155"/>
    </row>
    <row r="32" spans="2:3" x14ac:dyDescent="0.25">
      <c r="B32" s="154"/>
      <c r="C32" s="155"/>
    </row>
    <row r="33" spans="2:3" x14ac:dyDescent="0.25">
      <c r="B33" s="154"/>
      <c r="C33" s="155"/>
    </row>
    <row r="34" spans="2:3" x14ac:dyDescent="0.25">
      <c r="B34" s="154"/>
      <c r="C34" s="155"/>
    </row>
    <row r="35" spans="2:3" x14ac:dyDescent="0.25">
      <c r="B35" s="154"/>
      <c r="C35" s="155"/>
    </row>
    <row r="36" spans="2:3" x14ac:dyDescent="0.25">
      <c r="B36" s="154"/>
      <c r="C36" s="155"/>
    </row>
    <row r="37" spans="2:3" x14ac:dyDescent="0.25">
      <c r="B37" s="154"/>
      <c r="C37" s="155"/>
    </row>
    <row r="38" spans="2:3" x14ac:dyDescent="0.25">
      <c r="B38" s="154"/>
      <c r="C38" s="155"/>
    </row>
    <row r="39" spans="2:3" x14ac:dyDescent="0.25">
      <c r="B39" s="154"/>
      <c r="C39" s="155"/>
    </row>
    <row r="40" spans="2:3" x14ac:dyDescent="0.25">
      <c r="B40" s="154"/>
      <c r="C40" s="155"/>
    </row>
    <row r="41" spans="2:3" x14ac:dyDescent="0.25">
      <c r="B41" s="154"/>
      <c r="C41" s="155"/>
    </row>
    <row r="42" spans="2:3" x14ac:dyDescent="0.25">
      <c r="B42" s="154"/>
      <c r="C42" s="155"/>
    </row>
    <row r="43" spans="2:3" x14ac:dyDescent="0.25">
      <c r="B43" s="154"/>
      <c r="C43" s="155"/>
    </row>
    <row r="44" spans="2:3" x14ac:dyDescent="0.25">
      <c r="B44" s="154"/>
      <c r="C44" s="155"/>
    </row>
    <row r="45" spans="2:3" x14ac:dyDescent="0.25">
      <c r="B45" s="154"/>
      <c r="C45" s="155"/>
    </row>
    <row r="46" spans="2:3" x14ac:dyDescent="0.25">
      <c r="B46" s="154"/>
      <c r="C46" s="155"/>
    </row>
    <row r="47" spans="2:3" x14ac:dyDescent="0.25">
      <c r="B47" s="154"/>
      <c r="C47" s="155"/>
    </row>
    <row r="48" spans="2:3" x14ac:dyDescent="0.25">
      <c r="B48" s="154"/>
      <c r="C48" s="155"/>
    </row>
    <row r="49" spans="2:3" x14ac:dyDescent="0.25">
      <c r="B49" s="154"/>
      <c r="C49" s="155"/>
    </row>
    <row r="50" spans="2:3" x14ac:dyDescent="0.25">
      <c r="B50" s="154"/>
      <c r="C50" s="155"/>
    </row>
    <row r="51" spans="2:3" x14ac:dyDescent="0.25">
      <c r="B51" s="154"/>
      <c r="C51" s="155"/>
    </row>
    <row r="52" spans="2:3" x14ac:dyDescent="0.25">
      <c r="B52" s="154"/>
      <c r="C52" s="155"/>
    </row>
    <row r="53" spans="2:3" x14ac:dyDescent="0.25">
      <c r="B53" s="154"/>
      <c r="C53" s="155"/>
    </row>
    <row r="54" spans="2:3" x14ac:dyDescent="0.25">
      <c r="B54" s="154"/>
      <c r="C54" s="155"/>
    </row>
    <row r="55" spans="2:3" x14ac:dyDescent="0.25">
      <c r="B55" s="154"/>
      <c r="C55" s="155"/>
    </row>
    <row r="56" spans="2:3" x14ac:dyDescent="0.25">
      <c r="B56" s="154"/>
      <c r="C56" s="155"/>
    </row>
    <row r="57" spans="2:3" x14ac:dyDescent="0.25">
      <c r="B57" s="154"/>
      <c r="C57" s="155"/>
    </row>
    <row r="58" spans="2:3" x14ac:dyDescent="0.25">
      <c r="B58" s="154"/>
      <c r="C58" s="155"/>
    </row>
    <row r="59" spans="2:3" x14ac:dyDescent="0.25">
      <c r="B59" s="154"/>
      <c r="C59" s="155"/>
    </row>
    <row r="60" spans="2:3" x14ac:dyDescent="0.25">
      <c r="B60" s="154"/>
      <c r="C60" s="155"/>
    </row>
    <row r="61" spans="2:3" x14ac:dyDescent="0.25">
      <c r="B61" s="154"/>
      <c r="C61" s="155"/>
    </row>
    <row r="62" spans="2:3" x14ac:dyDescent="0.25">
      <c r="B62" s="154"/>
      <c r="C62" s="155"/>
    </row>
    <row r="63" spans="2:3" x14ac:dyDescent="0.25">
      <c r="B63" s="154"/>
      <c r="C63" s="155"/>
    </row>
    <row r="64" spans="2:3" x14ac:dyDescent="0.25">
      <c r="B64" s="154"/>
      <c r="C64" s="155"/>
    </row>
    <row r="65" spans="2:3" x14ac:dyDescent="0.25">
      <c r="B65" s="154"/>
      <c r="C65" s="155"/>
    </row>
    <row r="66" spans="2:3" x14ac:dyDescent="0.25">
      <c r="B66" s="154"/>
      <c r="C66" s="155"/>
    </row>
    <row r="67" spans="2:3" x14ac:dyDescent="0.25">
      <c r="B67" s="154"/>
      <c r="C67" s="155"/>
    </row>
    <row r="68" spans="2:3" x14ac:dyDescent="0.25">
      <c r="B68" s="154"/>
      <c r="C68" s="155"/>
    </row>
    <row r="69" spans="2:3" x14ac:dyDescent="0.25">
      <c r="B69" s="154"/>
      <c r="C69" s="155"/>
    </row>
    <row r="70" spans="2:3" x14ac:dyDescent="0.25">
      <c r="B70" s="154"/>
      <c r="C70" s="155"/>
    </row>
    <row r="71" spans="2:3" x14ac:dyDescent="0.25">
      <c r="B71" s="154"/>
      <c r="C71" s="155"/>
    </row>
    <row r="72" spans="2:3" x14ac:dyDescent="0.25">
      <c r="B72" s="156"/>
      <c r="C72" s="157"/>
    </row>
    <row r="82" spans="2:3" x14ac:dyDescent="0.3">
      <c r="B82" s="189" t="s">
        <v>82</v>
      </c>
      <c r="C82" s="189"/>
    </row>
  </sheetData>
  <mergeCells count="5">
    <mergeCell ref="B2:C2"/>
    <mergeCell ref="B3:C3"/>
    <mergeCell ref="B4:C4"/>
    <mergeCell ref="B5:C5"/>
    <mergeCell ref="B82:C82"/>
  </mergeCells>
  <printOptions horizontalCentered="1"/>
  <pageMargins left="0.59055118110236227" right="0.59055118110236227" top="0.59055118110236227" bottom="0.59055118110236227" header="0.31496062992125984" footer="0.31496062992125984"/>
  <pageSetup scale="65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87"/>
  <sheetViews>
    <sheetView zoomScale="110" zoomScaleNormal="110" workbookViewId="0"/>
  </sheetViews>
  <sheetFormatPr baseColWidth="10" defaultColWidth="6.85546875" defaultRowHeight="13.5" x14ac:dyDescent="0.25"/>
  <cols>
    <col min="1" max="1" width="3.140625" style="63" customWidth="1"/>
    <col min="2" max="2" width="55.42578125" style="63" hidden="1" customWidth="1"/>
    <col min="3" max="3" width="132.140625" style="63" customWidth="1"/>
    <col min="4" max="4" width="19.28515625" style="64" customWidth="1"/>
    <col min="5" max="16384" width="6.85546875" style="63"/>
  </cols>
  <sheetData>
    <row r="1" spans="2:4" ht="6.75" customHeight="1" thickBot="1" x14ac:dyDescent="0.3"/>
    <row r="2" spans="2:4" ht="15" x14ac:dyDescent="0.25">
      <c r="C2" s="193" t="s">
        <v>245</v>
      </c>
      <c r="D2" s="194"/>
    </row>
    <row r="3" spans="2:4" ht="15" x14ac:dyDescent="0.25">
      <c r="C3" s="192" t="s">
        <v>246</v>
      </c>
      <c r="D3" s="195"/>
    </row>
    <row r="4" spans="2:4" ht="15" x14ac:dyDescent="0.25">
      <c r="C4" s="192" t="s">
        <v>247</v>
      </c>
      <c r="D4" s="195"/>
    </row>
    <row r="5" spans="2:4" ht="17.25" x14ac:dyDescent="0.25">
      <c r="C5" s="196" t="s">
        <v>22</v>
      </c>
      <c r="D5" s="197"/>
    </row>
    <row r="6" spans="2:4" x14ac:dyDescent="0.25">
      <c r="C6" s="158"/>
      <c r="D6" s="159"/>
    </row>
    <row r="7" spans="2:4" ht="14.25" thickBot="1" x14ac:dyDescent="0.3">
      <c r="C7" s="68"/>
      <c r="D7" s="70"/>
    </row>
    <row r="8" spans="2:4" ht="14.25" thickBot="1" x14ac:dyDescent="0.3">
      <c r="C8" s="71" t="s">
        <v>23</v>
      </c>
      <c r="D8" s="160" t="s">
        <v>145</v>
      </c>
    </row>
    <row r="9" spans="2:4" ht="6" customHeight="1" thickBot="1" x14ac:dyDescent="0.3">
      <c r="C9" s="145"/>
      <c r="D9" s="161"/>
    </row>
    <row r="10" spans="2:4" x14ac:dyDescent="0.25">
      <c r="B10" s="162"/>
      <c r="C10" s="73" t="s">
        <v>248</v>
      </c>
      <c r="D10" s="163">
        <v>4034237459.0099998</v>
      </c>
    </row>
    <row r="11" spans="2:4" x14ac:dyDescent="0.25">
      <c r="C11" s="76"/>
      <c r="D11" s="83"/>
    </row>
    <row r="12" spans="2:4" x14ac:dyDescent="0.25">
      <c r="C12" s="76" t="s">
        <v>249</v>
      </c>
      <c r="D12" s="83">
        <f>SUM(D13:D32)</f>
        <v>30363808.219999999</v>
      </c>
    </row>
    <row r="13" spans="2:4" x14ac:dyDescent="0.25">
      <c r="B13" s="162" t="s">
        <v>250</v>
      </c>
      <c r="C13" s="79" t="s">
        <v>251</v>
      </c>
      <c r="D13" s="80">
        <v>10664987.68</v>
      </c>
    </row>
    <row r="14" spans="2:4" x14ac:dyDescent="0.25">
      <c r="B14" s="162" t="s">
        <v>252</v>
      </c>
      <c r="C14" s="79" t="s">
        <v>253</v>
      </c>
      <c r="D14" s="80">
        <v>894884.65</v>
      </c>
    </row>
    <row r="15" spans="2:4" x14ac:dyDescent="0.25">
      <c r="B15" s="162" t="s">
        <v>254</v>
      </c>
      <c r="C15" s="79" t="s">
        <v>255</v>
      </c>
      <c r="D15" s="80">
        <v>11646783.42</v>
      </c>
    </row>
    <row r="16" spans="2:4" x14ac:dyDescent="0.25">
      <c r="B16" s="162" t="s">
        <v>256</v>
      </c>
      <c r="C16" s="79" t="s">
        <v>257</v>
      </c>
      <c r="D16" s="80">
        <v>599290</v>
      </c>
    </row>
    <row r="17" spans="2:4" x14ac:dyDescent="0.25">
      <c r="C17" s="79" t="s">
        <v>258</v>
      </c>
      <c r="D17" s="80">
        <v>0</v>
      </c>
    </row>
    <row r="18" spans="2:4" x14ac:dyDescent="0.25">
      <c r="B18" s="162" t="s">
        <v>259</v>
      </c>
      <c r="C18" s="79" t="s">
        <v>260</v>
      </c>
      <c r="D18" s="80">
        <v>1992773.15</v>
      </c>
    </row>
    <row r="19" spans="2:4" x14ac:dyDescent="0.25">
      <c r="B19" s="162" t="s">
        <v>261</v>
      </c>
      <c r="C19" s="79" t="s">
        <v>262</v>
      </c>
      <c r="D19" s="80">
        <v>0</v>
      </c>
    </row>
    <row r="20" spans="2:4" x14ac:dyDescent="0.25">
      <c r="B20" s="162" t="s">
        <v>263</v>
      </c>
      <c r="C20" s="79" t="s">
        <v>264</v>
      </c>
      <c r="D20" s="80">
        <v>0</v>
      </c>
    </row>
    <row r="21" spans="2:4" x14ac:dyDescent="0.25">
      <c r="C21" s="79" t="s">
        <v>265</v>
      </c>
      <c r="D21" s="80">
        <v>0</v>
      </c>
    </row>
    <row r="22" spans="2:4" x14ac:dyDescent="0.25">
      <c r="C22" s="165" t="s">
        <v>55</v>
      </c>
      <c r="D22" s="80">
        <v>1186110.6400000001</v>
      </c>
    </row>
    <row r="23" spans="2:4" x14ac:dyDescent="0.25">
      <c r="B23" s="162" t="s">
        <v>266</v>
      </c>
      <c r="C23" s="79" t="s">
        <v>267</v>
      </c>
      <c r="D23" s="80">
        <v>3378978.68</v>
      </c>
    </row>
    <row r="24" spans="2:4" x14ac:dyDescent="0.25">
      <c r="C24" s="79" t="s">
        <v>268</v>
      </c>
      <c r="D24" s="80">
        <v>0</v>
      </c>
    </row>
    <row r="25" spans="2:4" x14ac:dyDescent="0.25">
      <c r="C25" s="79" t="s">
        <v>269</v>
      </c>
      <c r="D25" s="80">
        <v>0</v>
      </c>
    </row>
    <row r="26" spans="2:4" x14ac:dyDescent="0.25">
      <c r="C26" s="79" t="s">
        <v>270</v>
      </c>
      <c r="D26" s="80">
        <v>0</v>
      </c>
    </row>
    <row r="27" spans="2:4" x14ac:dyDescent="0.25">
      <c r="C27" s="79" t="s">
        <v>271</v>
      </c>
      <c r="D27" s="80">
        <v>0</v>
      </c>
    </row>
    <row r="28" spans="2:4" x14ac:dyDescent="0.25">
      <c r="C28" s="79" t="s">
        <v>272</v>
      </c>
      <c r="D28" s="80">
        <v>0</v>
      </c>
    </row>
    <row r="29" spans="2:4" x14ac:dyDescent="0.25">
      <c r="C29" s="79" t="s">
        <v>273</v>
      </c>
      <c r="D29" s="80">
        <v>0</v>
      </c>
    </row>
    <row r="30" spans="2:4" x14ac:dyDescent="0.25">
      <c r="C30" s="79" t="s">
        <v>274</v>
      </c>
      <c r="D30" s="80">
        <v>0</v>
      </c>
    </row>
    <row r="31" spans="2:4" x14ac:dyDescent="0.25">
      <c r="C31" s="79" t="s">
        <v>275</v>
      </c>
      <c r="D31" s="80">
        <v>0</v>
      </c>
    </row>
    <row r="32" spans="2:4" x14ac:dyDescent="0.25">
      <c r="C32" s="79" t="s">
        <v>276</v>
      </c>
      <c r="D32" s="80">
        <v>0</v>
      </c>
    </row>
    <row r="33" spans="2:4" x14ac:dyDescent="0.25">
      <c r="C33" s="79"/>
      <c r="D33" s="80"/>
    </row>
    <row r="34" spans="2:4" x14ac:dyDescent="0.25">
      <c r="C34" s="76" t="s">
        <v>277</v>
      </c>
      <c r="D34" s="83">
        <f>SUM(D35:D42)</f>
        <v>19457497.710000001</v>
      </c>
    </row>
    <row r="35" spans="2:4" x14ac:dyDescent="0.25">
      <c r="B35" s="162" t="s">
        <v>278</v>
      </c>
      <c r="C35" s="79" t="s">
        <v>279</v>
      </c>
      <c r="D35" s="80">
        <v>19389820.210000001</v>
      </c>
    </row>
    <row r="36" spans="2:4" x14ac:dyDescent="0.25">
      <c r="C36" s="79" t="s">
        <v>130</v>
      </c>
      <c r="D36" s="80">
        <v>0</v>
      </c>
    </row>
    <row r="37" spans="2:4" x14ac:dyDescent="0.25">
      <c r="C37" s="79" t="s">
        <v>280</v>
      </c>
      <c r="D37" s="80">
        <v>0</v>
      </c>
    </row>
    <row r="38" spans="2:4" x14ac:dyDescent="0.25">
      <c r="C38" s="79" t="s">
        <v>281</v>
      </c>
      <c r="D38" s="80">
        <v>0</v>
      </c>
    </row>
    <row r="39" spans="2:4" x14ac:dyDescent="0.25">
      <c r="C39" s="79" t="s">
        <v>133</v>
      </c>
      <c r="D39" s="80">
        <v>0</v>
      </c>
    </row>
    <row r="40" spans="2:4" x14ac:dyDescent="0.25">
      <c r="C40" s="79" t="s">
        <v>134</v>
      </c>
      <c r="D40" s="80">
        <v>0</v>
      </c>
    </row>
    <row r="41" spans="2:4" x14ac:dyDescent="0.25">
      <c r="C41" s="79" t="s">
        <v>282</v>
      </c>
      <c r="D41" s="80">
        <v>0</v>
      </c>
    </row>
    <row r="42" spans="2:4" x14ac:dyDescent="0.25">
      <c r="B42" s="162" t="s">
        <v>283</v>
      </c>
      <c r="C42" s="79" t="s">
        <v>284</v>
      </c>
      <c r="D42" s="80">
        <v>67677.5</v>
      </c>
    </row>
    <row r="43" spans="2:4" x14ac:dyDescent="0.25">
      <c r="C43" s="79"/>
      <c r="D43" s="80"/>
    </row>
    <row r="44" spans="2:4" x14ac:dyDescent="0.25">
      <c r="B44" s="162" t="s">
        <v>285</v>
      </c>
      <c r="C44" s="76" t="s">
        <v>286</v>
      </c>
      <c r="D44" s="83">
        <f>D10-D12+D34</f>
        <v>4023331148.5</v>
      </c>
    </row>
    <row r="45" spans="2:4" ht="14.25" thickBot="1" x14ac:dyDescent="0.3">
      <c r="C45" s="152"/>
      <c r="D45" s="153"/>
    </row>
    <row r="46" spans="2:4" x14ac:dyDescent="0.25">
      <c r="C46" s="154"/>
      <c r="D46" s="155"/>
    </row>
    <row r="47" spans="2:4" x14ac:dyDescent="0.25">
      <c r="C47" s="154"/>
      <c r="D47" s="155"/>
    </row>
    <row r="48" spans="2:4" x14ac:dyDescent="0.25">
      <c r="C48" s="154"/>
      <c r="D48" s="155"/>
    </row>
    <row r="49" spans="3:4" x14ac:dyDescent="0.25">
      <c r="C49" s="154"/>
      <c r="D49" s="155"/>
    </row>
    <row r="50" spans="3:4" x14ac:dyDescent="0.25">
      <c r="C50" s="154"/>
      <c r="D50" s="155"/>
    </row>
    <row r="51" spans="3:4" x14ac:dyDescent="0.25">
      <c r="C51" s="154"/>
      <c r="D51" s="155"/>
    </row>
    <row r="52" spans="3:4" x14ac:dyDescent="0.25">
      <c r="C52" s="154"/>
      <c r="D52" s="155"/>
    </row>
    <row r="53" spans="3:4" x14ac:dyDescent="0.25">
      <c r="C53" s="154"/>
      <c r="D53" s="155"/>
    </row>
    <row r="54" spans="3:4" x14ac:dyDescent="0.25">
      <c r="C54" s="154"/>
      <c r="D54" s="155"/>
    </row>
    <row r="55" spans="3:4" x14ac:dyDescent="0.25">
      <c r="C55" s="154"/>
      <c r="D55" s="155"/>
    </row>
    <row r="56" spans="3:4" x14ac:dyDescent="0.25">
      <c r="C56" s="154"/>
      <c r="D56" s="155"/>
    </row>
    <row r="57" spans="3:4" x14ac:dyDescent="0.25">
      <c r="C57" s="154"/>
      <c r="D57" s="155"/>
    </row>
    <row r="58" spans="3:4" x14ac:dyDescent="0.25">
      <c r="C58" s="154"/>
      <c r="D58" s="155"/>
    </row>
    <row r="59" spans="3:4" x14ac:dyDescent="0.25">
      <c r="C59" s="154"/>
      <c r="D59" s="155"/>
    </row>
    <row r="60" spans="3:4" x14ac:dyDescent="0.25">
      <c r="C60" s="154"/>
      <c r="D60" s="155"/>
    </row>
    <row r="61" spans="3:4" x14ac:dyDescent="0.25">
      <c r="C61" s="154"/>
      <c r="D61" s="155"/>
    </row>
    <row r="62" spans="3:4" x14ac:dyDescent="0.25">
      <c r="C62" s="154"/>
      <c r="D62" s="155"/>
    </row>
    <row r="63" spans="3:4" x14ac:dyDescent="0.25">
      <c r="C63" s="154"/>
      <c r="D63" s="155"/>
    </row>
    <row r="64" spans="3:4" x14ac:dyDescent="0.25">
      <c r="C64" s="154"/>
      <c r="D64" s="155"/>
    </row>
    <row r="65" spans="3:4" x14ac:dyDescent="0.25">
      <c r="C65" s="154"/>
      <c r="D65" s="155"/>
    </row>
    <row r="66" spans="3:4" x14ac:dyDescent="0.25">
      <c r="C66" s="154"/>
      <c r="D66" s="155"/>
    </row>
    <row r="67" spans="3:4" x14ac:dyDescent="0.25">
      <c r="C67" s="154"/>
      <c r="D67" s="155"/>
    </row>
    <row r="68" spans="3:4" x14ac:dyDescent="0.25">
      <c r="C68" s="154"/>
      <c r="D68" s="155"/>
    </row>
    <row r="69" spans="3:4" x14ac:dyDescent="0.25">
      <c r="C69" s="154"/>
      <c r="D69" s="155"/>
    </row>
    <row r="70" spans="3:4" x14ac:dyDescent="0.25">
      <c r="C70" s="154"/>
      <c r="D70" s="155"/>
    </row>
    <row r="71" spans="3:4" x14ac:dyDescent="0.25">
      <c r="C71" s="154"/>
      <c r="D71" s="155"/>
    </row>
    <row r="72" spans="3:4" x14ac:dyDescent="0.25">
      <c r="C72" s="154"/>
      <c r="D72" s="155"/>
    </row>
    <row r="73" spans="3:4" x14ac:dyDescent="0.25">
      <c r="C73" s="154"/>
      <c r="D73" s="155"/>
    </row>
    <row r="74" spans="3:4" x14ac:dyDescent="0.25">
      <c r="C74" s="154"/>
      <c r="D74" s="155"/>
    </row>
    <row r="75" spans="3:4" x14ac:dyDescent="0.25">
      <c r="C75" s="154"/>
      <c r="D75" s="155"/>
    </row>
    <row r="76" spans="3:4" x14ac:dyDescent="0.25">
      <c r="C76" s="154"/>
      <c r="D76" s="155"/>
    </row>
    <row r="77" spans="3:4" x14ac:dyDescent="0.25">
      <c r="C77" s="154"/>
      <c r="D77" s="155"/>
    </row>
    <row r="87" spans="3:4" x14ac:dyDescent="0.3">
      <c r="C87" s="189" t="s">
        <v>82</v>
      </c>
      <c r="D87" s="189"/>
    </row>
  </sheetData>
  <mergeCells count="5">
    <mergeCell ref="C2:D2"/>
    <mergeCell ref="C3:D3"/>
    <mergeCell ref="C4:D4"/>
    <mergeCell ref="C5:D5"/>
    <mergeCell ref="C87:D87"/>
  </mergeCells>
  <printOptions horizontalCentered="1"/>
  <pageMargins left="0.59055118110236227" right="0.59055118110236227" top="0.59055118110236227" bottom="0.59055118110236227" header="0.31496062992125984" footer="0.31496062992125984"/>
  <pageSetup scale="6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88"/>
  <sheetViews>
    <sheetView zoomScale="110" zoomScaleNormal="110" workbookViewId="0"/>
  </sheetViews>
  <sheetFormatPr baseColWidth="10" defaultRowHeight="13.5" x14ac:dyDescent="0.3"/>
  <cols>
    <col min="1" max="1" width="1.7109375" style="3" customWidth="1"/>
    <col min="2" max="2" width="90.42578125" style="3" customWidth="1"/>
    <col min="3" max="4" width="20.28515625" style="4" customWidth="1"/>
    <col min="5" max="16384" width="11.42578125" style="3"/>
  </cols>
  <sheetData>
    <row r="1" spans="2:4" ht="9" customHeight="1" thickBot="1" x14ac:dyDescent="0.35"/>
    <row r="2" spans="2:4" ht="16.5" x14ac:dyDescent="0.3">
      <c r="B2" s="167" t="s">
        <v>20</v>
      </c>
      <c r="C2" s="168"/>
      <c r="D2" s="169"/>
    </row>
    <row r="3" spans="2:4" ht="16.5" x14ac:dyDescent="0.3">
      <c r="B3" s="170" t="s">
        <v>4</v>
      </c>
      <c r="C3" s="171"/>
      <c r="D3" s="172"/>
    </row>
    <row r="4" spans="2:4" ht="16.5" x14ac:dyDescent="0.3">
      <c r="B4" s="170" t="s">
        <v>83</v>
      </c>
      <c r="C4" s="171"/>
      <c r="D4" s="172"/>
    </row>
    <row r="5" spans="2:4" ht="17.25" x14ac:dyDescent="0.3">
      <c r="B5" s="173" t="s">
        <v>22</v>
      </c>
      <c r="C5" s="174"/>
      <c r="D5" s="175"/>
    </row>
    <row r="6" spans="2:4" ht="17.25" x14ac:dyDescent="0.3">
      <c r="B6" s="28"/>
      <c r="C6" s="29"/>
      <c r="D6" s="30"/>
    </row>
    <row r="7" spans="2:4" ht="14.25" thickBot="1" x14ac:dyDescent="0.35">
      <c r="B7" s="31"/>
      <c r="C7" s="32"/>
      <c r="D7" s="33"/>
    </row>
    <row r="8" spans="2:4" ht="14.25" thickBot="1" x14ac:dyDescent="0.35">
      <c r="B8" s="7" t="s">
        <v>23</v>
      </c>
      <c r="C8" s="7">
        <v>2021</v>
      </c>
      <c r="D8" s="7">
        <v>2020</v>
      </c>
    </row>
    <row r="9" spans="2:4" ht="5.25" customHeight="1" thickBot="1" x14ac:dyDescent="0.35"/>
    <row r="10" spans="2:4" x14ac:dyDescent="0.3">
      <c r="B10" s="34" t="s">
        <v>85</v>
      </c>
      <c r="C10" s="35"/>
      <c r="D10" s="35"/>
    </row>
    <row r="11" spans="2:4" x14ac:dyDescent="0.3">
      <c r="B11" s="36"/>
      <c r="C11" s="37"/>
      <c r="D11" s="37"/>
    </row>
    <row r="12" spans="2:4" x14ac:dyDescent="0.3">
      <c r="B12" s="36" t="s">
        <v>86</v>
      </c>
      <c r="C12" s="38">
        <f>SUM(C13:C19)</f>
        <v>287440586.77999997</v>
      </c>
      <c r="D12" s="38">
        <f>SUM(D13:D19)</f>
        <v>255379391.17000002</v>
      </c>
    </row>
    <row r="13" spans="2:4" x14ac:dyDescent="0.3">
      <c r="B13" s="39" t="s">
        <v>87</v>
      </c>
      <c r="C13" s="37">
        <v>0</v>
      </c>
      <c r="D13" s="37">
        <v>0</v>
      </c>
    </row>
    <row r="14" spans="2:4" x14ac:dyDescent="0.3">
      <c r="B14" s="39" t="s">
        <v>88</v>
      </c>
      <c r="C14" s="37">
        <v>0</v>
      </c>
      <c r="D14" s="37">
        <v>0</v>
      </c>
    </row>
    <row r="15" spans="2:4" x14ac:dyDescent="0.3">
      <c r="B15" s="39" t="s">
        <v>89</v>
      </c>
      <c r="C15" s="37">
        <v>0</v>
      </c>
      <c r="D15" s="37">
        <v>0</v>
      </c>
    </row>
    <row r="16" spans="2:4" x14ac:dyDescent="0.3">
      <c r="B16" s="39" t="s">
        <v>90</v>
      </c>
      <c r="C16" s="37">
        <v>0</v>
      </c>
      <c r="D16" s="37">
        <v>0</v>
      </c>
    </row>
    <row r="17" spans="2:4" x14ac:dyDescent="0.3">
      <c r="B17" s="39" t="s">
        <v>91</v>
      </c>
      <c r="C17" s="37">
        <v>6633659.5700000003</v>
      </c>
      <c r="D17" s="37">
        <v>12645027.49</v>
      </c>
    </row>
    <row r="18" spans="2:4" x14ac:dyDescent="0.3">
      <c r="B18" s="39" t="s">
        <v>92</v>
      </c>
      <c r="C18" s="37">
        <v>0</v>
      </c>
      <c r="D18" s="37">
        <v>0</v>
      </c>
    </row>
    <row r="19" spans="2:4" x14ac:dyDescent="0.3">
      <c r="B19" s="39" t="s">
        <v>93</v>
      </c>
      <c r="C19" s="37">
        <v>280806927.20999998</v>
      </c>
      <c r="D19" s="37">
        <v>242734363.68000001</v>
      </c>
    </row>
    <row r="20" spans="2:4" x14ac:dyDescent="0.3">
      <c r="B20" s="40"/>
      <c r="C20" s="37"/>
      <c r="D20" s="41"/>
    </row>
    <row r="21" spans="2:4" ht="38.25" x14ac:dyDescent="0.3">
      <c r="B21" s="42" t="s">
        <v>94</v>
      </c>
      <c r="C21" s="43">
        <f>SUM(C22:C23)</f>
        <v>3784601655.2200003</v>
      </c>
      <c r="D21" s="43">
        <f>SUM(D22:D23)</f>
        <v>3470898705.54</v>
      </c>
    </row>
    <row r="22" spans="2:4" ht="27" x14ac:dyDescent="0.3">
      <c r="B22" s="40" t="s">
        <v>95</v>
      </c>
      <c r="C22" s="37">
        <v>47721255.399999999</v>
      </c>
      <c r="D22" s="41">
        <v>94748601.540000007</v>
      </c>
    </row>
    <row r="23" spans="2:4" x14ac:dyDescent="0.3">
      <c r="B23" s="40" t="s">
        <v>96</v>
      </c>
      <c r="C23" s="37">
        <v>3736880399.8200002</v>
      </c>
      <c r="D23" s="41">
        <v>3376150104</v>
      </c>
    </row>
    <row r="24" spans="2:4" x14ac:dyDescent="0.3">
      <c r="B24" s="39"/>
      <c r="C24" s="37"/>
      <c r="D24" s="41"/>
    </row>
    <row r="25" spans="2:4" x14ac:dyDescent="0.3">
      <c r="B25" s="36" t="s">
        <v>97</v>
      </c>
      <c r="C25" s="43">
        <f>SUM(C26:C30)</f>
        <v>72909.759999999995</v>
      </c>
      <c r="D25" s="43">
        <f>SUM(D26:D30)</f>
        <v>289280.65999999997</v>
      </c>
    </row>
    <row r="26" spans="2:4" x14ac:dyDescent="0.3">
      <c r="B26" s="39" t="s">
        <v>98</v>
      </c>
      <c r="C26" s="37">
        <v>0</v>
      </c>
      <c r="D26" s="37">
        <v>0</v>
      </c>
    </row>
    <row r="27" spans="2:4" x14ac:dyDescent="0.3">
      <c r="B27" s="39" t="s">
        <v>99</v>
      </c>
      <c r="C27" s="37">
        <v>0</v>
      </c>
      <c r="D27" s="37">
        <v>0</v>
      </c>
    </row>
    <row r="28" spans="2:4" x14ac:dyDescent="0.3">
      <c r="B28" s="40" t="s">
        <v>100</v>
      </c>
      <c r="C28" s="37">
        <v>0</v>
      </c>
      <c r="D28" s="37">
        <v>0</v>
      </c>
    </row>
    <row r="29" spans="2:4" x14ac:dyDescent="0.3">
      <c r="B29" s="39" t="s">
        <v>101</v>
      </c>
      <c r="C29" s="37">
        <v>0</v>
      </c>
      <c r="D29" s="37">
        <v>0</v>
      </c>
    </row>
    <row r="30" spans="2:4" x14ac:dyDescent="0.3">
      <c r="B30" s="39" t="s">
        <v>102</v>
      </c>
      <c r="C30" s="37">
        <v>72909.759999999995</v>
      </c>
      <c r="D30" s="37">
        <v>289280.65999999997</v>
      </c>
    </row>
    <row r="31" spans="2:4" x14ac:dyDescent="0.3">
      <c r="B31" s="39"/>
      <c r="C31" s="37"/>
      <c r="D31" s="37"/>
    </row>
    <row r="32" spans="2:4" x14ac:dyDescent="0.3">
      <c r="B32" s="44" t="s">
        <v>103</v>
      </c>
      <c r="C32" s="43">
        <f>C12+C21+C25</f>
        <v>4072115151.7600002</v>
      </c>
      <c r="D32" s="38">
        <f>D12+D21+D25</f>
        <v>3726567377.3699999</v>
      </c>
    </row>
    <row r="33" spans="2:4" x14ac:dyDescent="0.3">
      <c r="B33" s="45"/>
      <c r="C33" s="37"/>
      <c r="D33" s="37"/>
    </row>
    <row r="34" spans="2:4" x14ac:dyDescent="0.3">
      <c r="B34" s="36" t="s">
        <v>104</v>
      </c>
      <c r="C34" s="37"/>
      <c r="D34" s="37"/>
    </row>
    <row r="35" spans="2:4" x14ac:dyDescent="0.3">
      <c r="B35" s="36"/>
      <c r="C35" s="37"/>
      <c r="D35" s="37"/>
    </row>
    <row r="36" spans="2:4" x14ac:dyDescent="0.3">
      <c r="B36" s="36" t="s">
        <v>105</v>
      </c>
      <c r="C36" s="38">
        <f>SUM(C37:C39)</f>
        <v>3748513441.5299997</v>
      </c>
      <c r="D36" s="38">
        <f>SUM(D37:D39)</f>
        <v>3617548513.0900002</v>
      </c>
    </row>
    <row r="37" spans="2:4" x14ac:dyDescent="0.3">
      <c r="B37" s="39" t="s">
        <v>106</v>
      </c>
      <c r="C37" s="37">
        <v>3467638640.4200001</v>
      </c>
      <c r="D37" s="37">
        <v>3366195555.48</v>
      </c>
    </row>
    <row r="38" spans="2:4" x14ac:dyDescent="0.3">
      <c r="B38" s="39" t="s">
        <v>107</v>
      </c>
      <c r="C38" s="37">
        <v>88070987.239999995</v>
      </c>
      <c r="D38" s="37">
        <v>92068850</v>
      </c>
    </row>
    <row r="39" spans="2:4" x14ac:dyDescent="0.3">
      <c r="B39" s="39" t="s">
        <v>108</v>
      </c>
      <c r="C39" s="37">
        <v>192803813.87</v>
      </c>
      <c r="D39" s="37">
        <v>159284107.61000001</v>
      </c>
    </row>
    <row r="40" spans="2:4" x14ac:dyDescent="0.3">
      <c r="B40" s="39"/>
      <c r="C40" s="37"/>
      <c r="D40" s="41"/>
    </row>
    <row r="41" spans="2:4" x14ac:dyDescent="0.3">
      <c r="B41" s="36" t="s">
        <v>109</v>
      </c>
      <c r="C41" s="43">
        <f>SUM(C42:C50)</f>
        <v>248003242.71000001</v>
      </c>
      <c r="D41" s="43">
        <f>SUM(D42:D50)</f>
        <v>172750299.73999998</v>
      </c>
    </row>
    <row r="42" spans="2:4" x14ac:dyDescent="0.3">
      <c r="B42" s="39" t="s">
        <v>110</v>
      </c>
      <c r="C42" s="37">
        <v>0</v>
      </c>
      <c r="D42" s="41">
        <v>0</v>
      </c>
    </row>
    <row r="43" spans="2:4" x14ac:dyDescent="0.3">
      <c r="B43" s="39" t="s">
        <v>111</v>
      </c>
      <c r="C43" s="37">
        <v>0</v>
      </c>
      <c r="D43" s="41">
        <v>0</v>
      </c>
    </row>
    <row r="44" spans="2:4" x14ac:dyDescent="0.3">
      <c r="B44" s="39" t="s">
        <v>112</v>
      </c>
      <c r="C44" s="37">
        <v>0</v>
      </c>
      <c r="D44" s="41">
        <v>0</v>
      </c>
    </row>
    <row r="45" spans="2:4" x14ac:dyDescent="0.3">
      <c r="B45" s="39" t="s">
        <v>113</v>
      </c>
      <c r="C45" s="37">
        <v>248003242.71000001</v>
      </c>
      <c r="D45" s="41">
        <v>171797808.53999999</v>
      </c>
    </row>
    <row r="46" spans="2:4" x14ac:dyDescent="0.3">
      <c r="B46" s="39" t="s">
        <v>114</v>
      </c>
      <c r="C46" s="37">
        <v>0</v>
      </c>
      <c r="D46" s="41">
        <v>0</v>
      </c>
    </row>
    <row r="47" spans="2:4" x14ac:dyDescent="0.3">
      <c r="B47" s="39" t="s">
        <v>115</v>
      </c>
      <c r="C47" s="37">
        <v>0</v>
      </c>
      <c r="D47" s="41">
        <v>0</v>
      </c>
    </row>
    <row r="48" spans="2:4" x14ac:dyDescent="0.3">
      <c r="B48" s="39" t="s">
        <v>116</v>
      </c>
      <c r="C48" s="37">
        <v>0</v>
      </c>
      <c r="D48" s="41">
        <v>0</v>
      </c>
    </row>
    <row r="49" spans="2:4" x14ac:dyDescent="0.3">
      <c r="B49" s="39" t="s">
        <v>117</v>
      </c>
      <c r="C49" s="37">
        <v>0</v>
      </c>
      <c r="D49" s="41">
        <v>952491.2</v>
      </c>
    </row>
    <row r="50" spans="2:4" x14ac:dyDescent="0.3">
      <c r="B50" s="39" t="s">
        <v>118</v>
      </c>
      <c r="C50" s="37">
        <v>0</v>
      </c>
      <c r="D50" s="41">
        <v>0</v>
      </c>
    </row>
    <row r="51" spans="2:4" x14ac:dyDescent="0.3">
      <c r="B51" s="39"/>
      <c r="C51" s="37"/>
      <c r="D51" s="41"/>
    </row>
    <row r="52" spans="2:4" x14ac:dyDescent="0.3">
      <c r="B52" s="36" t="s">
        <v>119</v>
      </c>
      <c r="C52" s="43">
        <f>SUM(C53:C55)</f>
        <v>7356966.5499999998</v>
      </c>
      <c r="D52" s="43">
        <f>SUM(D53:D55)</f>
        <v>20580158.59</v>
      </c>
    </row>
    <row r="53" spans="2:4" x14ac:dyDescent="0.3">
      <c r="B53" s="39" t="s">
        <v>120</v>
      </c>
      <c r="C53" s="37">
        <v>0</v>
      </c>
      <c r="D53" s="41">
        <v>0</v>
      </c>
    </row>
    <row r="54" spans="2:4" x14ac:dyDescent="0.3">
      <c r="B54" s="39" t="s">
        <v>68</v>
      </c>
      <c r="C54" s="37">
        <v>0</v>
      </c>
      <c r="D54" s="41">
        <v>0</v>
      </c>
    </row>
    <row r="55" spans="2:4" x14ac:dyDescent="0.3">
      <c r="B55" s="39" t="s">
        <v>121</v>
      </c>
      <c r="C55" s="37">
        <v>7356966.5499999998</v>
      </c>
      <c r="D55" s="41">
        <v>20580158.59</v>
      </c>
    </row>
    <row r="56" spans="2:4" x14ac:dyDescent="0.3">
      <c r="B56" s="39"/>
      <c r="C56" s="37"/>
      <c r="D56" s="41">
        <v>0</v>
      </c>
    </row>
    <row r="57" spans="2:4" x14ac:dyDescent="0.3">
      <c r="B57" s="36" t="s">
        <v>122</v>
      </c>
      <c r="C57" s="43">
        <v>0</v>
      </c>
      <c r="D57" s="43">
        <v>0</v>
      </c>
    </row>
    <row r="58" spans="2:4" x14ac:dyDescent="0.3">
      <c r="B58" s="39" t="s">
        <v>123</v>
      </c>
      <c r="C58" s="37">
        <v>0</v>
      </c>
      <c r="D58" s="41">
        <v>0</v>
      </c>
    </row>
    <row r="59" spans="2:4" x14ac:dyDescent="0.3">
      <c r="B59" s="39" t="s">
        <v>124</v>
      </c>
      <c r="C59" s="37">
        <v>0</v>
      </c>
      <c r="D59" s="41">
        <v>0</v>
      </c>
    </row>
    <row r="60" spans="2:4" x14ac:dyDescent="0.3">
      <c r="B60" s="39" t="s">
        <v>125</v>
      </c>
      <c r="C60" s="37">
        <v>0</v>
      </c>
      <c r="D60" s="41">
        <v>0</v>
      </c>
    </row>
    <row r="61" spans="2:4" x14ac:dyDescent="0.3">
      <c r="B61" s="39" t="s">
        <v>126</v>
      </c>
      <c r="C61" s="37">
        <v>0</v>
      </c>
      <c r="D61" s="41">
        <v>0</v>
      </c>
    </row>
    <row r="62" spans="2:4" x14ac:dyDescent="0.3">
      <c r="B62" s="39" t="s">
        <v>127</v>
      </c>
      <c r="C62" s="37">
        <v>0</v>
      </c>
      <c r="D62" s="41">
        <v>0</v>
      </c>
    </row>
    <row r="63" spans="2:4" x14ac:dyDescent="0.3">
      <c r="B63" s="39"/>
      <c r="C63" s="37"/>
      <c r="D63" s="41"/>
    </row>
    <row r="64" spans="2:4" x14ac:dyDescent="0.3">
      <c r="B64" s="36" t="s">
        <v>128</v>
      </c>
      <c r="C64" s="43">
        <f>SUM(C65:C70)</f>
        <v>19457497.710000001</v>
      </c>
      <c r="D64" s="43">
        <f>SUM(D65:D70)</f>
        <v>10891101.77</v>
      </c>
    </row>
    <row r="65" spans="2:4" x14ac:dyDescent="0.3">
      <c r="B65" s="40" t="s">
        <v>129</v>
      </c>
      <c r="C65" s="37">
        <v>19389820.210000001</v>
      </c>
      <c r="D65" s="46">
        <v>10501628.859999999</v>
      </c>
    </row>
    <row r="66" spans="2:4" x14ac:dyDescent="0.3">
      <c r="B66" s="39" t="s">
        <v>130</v>
      </c>
      <c r="C66" s="37">
        <v>0</v>
      </c>
      <c r="D66" s="46">
        <v>0</v>
      </c>
    </row>
    <row r="67" spans="2:4" x14ac:dyDescent="0.3">
      <c r="B67" s="39" t="s">
        <v>131</v>
      </c>
      <c r="C67" s="37">
        <v>0</v>
      </c>
      <c r="D67" s="46">
        <v>0</v>
      </c>
    </row>
    <row r="68" spans="2:4" x14ac:dyDescent="0.3">
      <c r="B68" s="40" t="s">
        <v>132</v>
      </c>
      <c r="C68" s="37">
        <v>0</v>
      </c>
      <c r="D68" s="46">
        <v>0</v>
      </c>
    </row>
    <row r="69" spans="2:4" x14ac:dyDescent="0.3">
      <c r="B69" s="39" t="s">
        <v>133</v>
      </c>
      <c r="C69" s="37">
        <v>0</v>
      </c>
      <c r="D69" s="46">
        <v>0</v>
      </c>
    </row>
    <row r="70" spans="2:4" x14ac:dyDescent="0.3">
      <c r="B70" s="39" t="s">
        <v>134</v>
      </c>
      <c r="C70" s="37">
        <v>67677.5</v>
      </c>
      <c r="D70" s="46">
        <v>389472.91</v>
      </c>
    </row>
    <row r="71" spans="2:4" x14ac:dyDescent="0.3">
      <c r="B71" s="39"/>
      <c r="C71" s="37"/>
      <c r="D71" s="41"/>
    </row>
    <row r="72" spans="2:4" x14ac:dyDescent="0.3">
      <c r="B72" s="36" t="s">
        <v>135</v>
      </c>
      <c r="C72" s="47">
        <f>SUM(C73)</f>
        <v>0</v>
      </c>
      <c r="D72" s="47">
        <f>SUM(D73)</f>
        <v>0</v>
      </c>
    </row>
    <row r="73" spans="2:4" x14ac:dyDescent="0.3">
      <c r="B73" s="39" t="s">
        <v>136</v>
      </c>
      <c r="C73" s="37">
        <v>0</v>
      </c>
      <c r="D73" s="48">
        <v>0</v>
      </c>
    </row>
    <row r="74" spans="2:4" x14ac:dyDescent="0.3">
      <c r="B74" s="39"/>
      <c r="C74" s="37"/>
      <c r="D74" s="41"/>
    </row>
    <row r="75" spans="2:4" x14ac:dyDescent="0.3">
      <c r="B75" s="44" t="s">
        <v>137</v>
      </c>
      <c r="C75" s="43">
        <f>+C36+C41+C52+C57+C60+C64+C72</f>
        <v>4023331148.5</v>
      </c>
      <c r="D75" s="43">
        <f>+D36+D41+D52+D57+D60+D64+D72</f>
        <v>3821770073.1900001</v>
      </c>
    </row>
    <row r="76" spans="2:4" x14ac:dyDescent="0.3">
      <c r="B76" s="45"/>
      <c r="C76" s="37"/>
      <c r="D76" s="41"/>
    </row>
    <row r="77" spans="2:4" x14ac:dyDescent="0.3">
      <c r="B77" s="44" t="s">
        <v>138</v>
      </c>
      <c r="C77" s="43">
        <f>C32-C75</f>
        <v>48784003.260000229</v>
      </c>
      <c r="D77" s="43">
        <f>D32-D75</f>
        <v>-95202695.820000172</v>
      </c>
    </row>
    <row r="78" spans="2:4" ht="14.25" thickBot="1" x14ac:dyDescent="0.35">
      <c r="B78" s="49"/>
      <c r="C78" s="50"/>
      <c r="D78" s="51"/>
    </row>
    <row r="88" spans="2:4" x14ac:dyDescent="0.3">
      <c r="B88" s="176" t="s">
        <v>82</v>
      </c>
      <c r="C88" s="176"/>
      <c r="D88" s="176"/>
    </row>
  </sheetData>
  <mergeCells count="5">
    <mergeCell ref="B2:D2"/>
    <mergeCell ref="B3:D3"/>
    <mergeCell ref="B4:D4"/>
    <mergeCell ref="B5:D5"/>
    <mergeCell ref="B88:D88"/>
  </mergeCells>
  <printOptions horizontalCentered="1"/>
  <pageMargins left="0.59055118110236227" right="0.59055118110236227" top="0.59055118110236227" bottom="0.59055118110236227" header="0.31496062992125984" footer="0.31496062992125984"/>
  <pageSetup scale="71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60"/>
  <sheetViews>
    <sheetView zoomScale="110" zoomScaleNormal="110" workbookViewId="0"/>
  </sheetViews>
  <sheetFormatPr baseColWidth="10" defaultRowHeight="13.5" x14ac:dyDescent="0.3"/>
  <cols>
    <col min="1" max="1" width="2" style="3" customWidth="1"/>
    <col min="2" max="2" width="58.42578125" style="3" bestFit="1" customWidth="1"/>
    <col min="3" max="3" width="14.7109375" style="4" bestFit="1" customWidth="1"/>
    <col min="4" max="4" width="14.7109375" style="4" customWidth="1"/>
    <col min="5" max="5" width="18.28515625" style="4" hidden="1" customWidth="1"/>
    <col min="6" max="6" width="1.85546875" style="3" customWidth="1"/>
    <col min="7" max="7" width="69.28515625" style="3" bestFit="1" customWidth="1"/>
    <col min="8" max="8" width="15.85546875" style="4" bestFit="1" customWidth="1"/>
    <col min="9" max="9" width="14.7109375" style="4" bestFit="1" customWidth="1"/>
    <col min="10" max="11" width="12.28515625" style="3" bestFit="1" customWidth="1"/>
    <col min="12" max="16384" width="11.42578125" style="3"/>
  </cols>
  <sheetData>
    <row r="1" spans="2:9" ht="9.75" customHeight="1" thickBot="1" x14ac:dyDescent="0.35"/>
    <row r="2" spans="2:9" ht="16.5" x14ac:dyDescent="0.3">
      <c r="B2" s="167" t="s">
        <v>20</v>
      </c>
      <c r="C2" s="168"/>
      <c r="D2" s="168"/>
      <c r="E2" s="168"/>
      <c r="F2" s="168"/>
      <c r="G2" s="168"/>
      <c r="H2" s="168"/>
      <c r="I2" s="169"/>
    </row>
    <row r="3" spans="2:9" ht="16.5" x14ac:dyDescent="0.3">
      <c r="B3" s="170" t="s">
        <v>2</v>
      </c>
      <c r="C3" s="171"/>
      <c r="D3" s="171"/>
      <c r="E3" s="171"/>
      <c r="F3" s="171"/>
      <c r="G3" s="171"/>
      <c r="H3" s="171"/>
      <c r="I3" s="172"/>
    </row>
    <row r="4" spans="2:9" ht="16.5" x14ac:dyDescent="0.3">
      <c r="B4" s="170" t="s">
        <v>21</v>
      </c>
      <c r="C4" s="171"/>
      <c r="D4" s="171"/>
      <c r="E4" s="171"/>
      <c r="F4" s="171"/>
      <c r="G4" s="171"/>
      <c r="H4" s="171"/>
      <c r="I4" s="172"/>
    </row>
    <row r="5" spans="2:9" ht="17.25" x14ac:dyDescent="0.3">
      <c r="B5" s="173" t="s">
        <v>22</v>
      </c>
      <c r="C5" s="174"/>
      <c r="D5" s="174"/>
      <c r="E5" s="174"/>
      <c r="F5" s="174"/>
      <c r="G5" s="174"/>
      <c r="H5" s="174"/>
      <c r="I5" s="175"/>
    </row>
    <row r="6" spans="2:9" x14ac:dyDescent="0.3">
      <c r="B6" s="5"/>
      <c r="I6" s="6"/>
    </row>
    <row r="7" spans="2:9" ht="14.25" thickBot="1" x14ac:dyDescent="0.35">
      <c r="B7" s="5"/>
      <c r="I7" s="6"/>
    </row>
    <row r="8" spans="2:9" ht="14.25" thickBot="1" x14ac:dyDescent="0.35">
      <c r="B8" s="7" t="s">
        <v>23</v>
      </c>
      <c r="C8" s="7">
        <v>2021</v>
      </c>
      <c r="D8" s="7">
        <v>2020</v>
      </c>
      <c r="E8" s="7" t="s">
        <v>84</v>
      </c>
      <c r="F8" s="8"/>
      <c r="G8" s="7" t="s">
        <v>23</v>
      </c>
      <c r="H8" s="7">
        <v>2021</v>
      </c>
      <c r="I8" s="7">
        <v>2020</v>
      </c>
    </row>
    <row r="9" spans="2:9" ht="4.5" customHeight="1" thickBot="1" x14ac:dyDescent="0.35">
      <c r="B9" s="5"/>
      <c r="I9" s="6"/>
    </row>
    <row r="10" spans="2:9" x14ac:dyDescent="0.3">
      <c r="B10" s="10" t="s">
        <v>24</v>
      </c>
      <c r="C10" s="11"/>
      <c r="D10" s="11"/>
      <c r="E10" s="12"/>
      <c r="F10" s="13"/>
      <c r="G10" s="10" t="s">
        <v>25</v>
      </c>
      <c r="H10" s="11"/>
      <c r="I10" s="11"/>
    </row>
    <row r="11" spans="2:9" x14ac:dyDescent="0.3">
      <c r="B11" s="14" t="s">
        <v>26</v>
      </c>
      <c r="C11" s="15"/>
      <c r="D11" s="15"/>
      <c r="E11" s="16"/>
      <c r="G11" s="14" t="s">
        <v>27</v>
      </c>
      <c r="H11" s="15"/>
      <c r="I11" s="15"/>
    </row>
    <row r="12" spans="2:9" x14ac:dyDescent="0.3">
      <c r="B12" s="17" t="s">
        <v>28</v>
      </c>
      <c r="C12" s="15">
        <v>441917458.94999999</v>
      </c>
      <c r="D12" s="15">
        <v>449100177.81</v>
      </c>
      <c r="E12" s="16">
        <v>449100177.81</v>
      </c>
      <c r="G12" s="17" t="s">
        <v>29</v>
      </c>
      <c r="H12" s="15">
        <v>718882046.53999996</v>
      </c>
      <c r="I12" s="15">
        <v>901447123.25999999</v>
      </c>
    </row>
    <row r="13" spans="2:9" x14ac:dyDescent="0.3">
      <c r="B13" s="17" t="s">
        <v>30</v>
      </c>
      <c r="C13" s="15">
        <v>317629382.88</v>
      </c>
      <c r="D13" s="15">
        <v>395339553.99000001</v>
      </c>
      <c r="E13" s="16">
        <v>395339553.99000001</v>
      </c>
      <c r="G13" s="17" t="s">
        <v>31</v>
      </c>
      <c r="H13" s="15">
        <v>2364785.08</v>
      </c>
      <c r="I13" s="15">
        <v>2364785.08</v>
      </c>
    </row>
    <row r="14" spans="2:9" x14ac:dyDescent="0.3">
      <c r="B14" s="17" t="s">
        <v>32</v>
      </c>
      <c r="C14" s="15">
        <v>325759.71000000002</v>
      </c>
      <c r="D14" s="15">
        <v>3018.75</v>
      </c>
      <c r="E14" s="16">
        <v>3018.75</v>
      </c>
      <c r="G14" s="17" t="s">
        <v>33</v>
      </c>
      <c r="H14" s="15">
        <v>0</v>
      </c>
      <c r="I14" s="15">
        <v>0</v>
      </c>
    </row>
    <row r="15" spans="2:9" x14ac:dyDescent="0.3">
      <c r="B15" s="17" t="s">
        <v>34</v>
      </c>
      <c r="C15" s="15">
        <v>0</v>
      </c>
      <c r="D15" s="15">
        <v>0</v>
      </c>
      <c r="E15" s="16">
        <v>0</v>
      </c>
      <c r="G15" s="17" t="s">
        <v>35</v>
      </c>
      <c r="H15" s="15">
        <v>0</v>
      </c>
      <c r="I15" s="15">
        <v>0</v>
      </c>
    </row>
    <row r="16" spans="2:9" x14ac:dyDescent="0.3">
      <c r="B16" s="17" t="s">
        <v>36</v>
      </c>
      <c r="C16" s="15">
        <v>757409.04</v>
      </c>
      <c r="D16" s="15">
        <v>757409.04</v>
      </c>
      <c r="E16" s="16">
        <v>757409.04</v>
      </c>
      <c r="G16" s="17" t="s">
        <v>37</v>
      </c>
      <c r="H16" s="15">
        <v>0</v>
      </c>
      <c r="I16" s="15">
        <v>0</v>
      </c>
    </row>
    <row r="17" spans="2:9" x14ac:dyDescent="0.3">
      <c r="B17" s="17" t="s">
        <v>38</v>
      </c>
      <c r="C17" s="15">
        <v>0</v>
      </c>
      <c r="D17" s="15">
        <v>0</v>
      </c>
      <c r="E17" s="16">
        <v>0</v>
      </c>
      <c r="G17" s="17" t="s">
        <v>39</v>
      </c>
      <c r="H17" s="15">
        <v>0</v>
      </c>
      <c r="I17" s="15">
        <v>0</v>
      </c>
    </row>
    <row r="18" spans="2:9" ht="14.25" thickBot="1" x14ac:dyDescent="0.35">
      <c r="B18" s="17" t="s">
        <v>40</v>
      </c>
      <c r="C18" s="15">
        <v>1075464.42</v>
      </c>
      <c r="D18" s="15">
        <v>1075464.42</v>
      </c>
      <c r="E18" s="16">
        <v>1075464.42</v>
      </c>
      <c r="G18" s="17" t="s">
        <v>41</v>
      </c>
      <c r="H18" s="15">
        <v>0</v>
      </c>
      <c r="I18" s="15">
        <v>0</v>
      </c>
    </row>
    <row r="19" spans="2:9" ht="14.25" thickBot="1" x14ac:dyDescent="0.35">
      <c r="B19" s="17" t="s">
        <v>42</v>
      </c>
      <c r="C19" s="18">
        <f>SUM(C12:C18)</f>
        <v>761705474.99999988</v>
      </c>
      <c r="D19" s="18">
        <f>SUM(D12:D18)</f>
        <v>846275624.00999987</v>
      </c>
      <c r="E19" s="19">
        <v>846275624.00999987</v>
      </c>
      <c r="G19" s="17" t="s">
        <v>43</v>
      </c>
      <c r="H19" s="15">
        <v>431487938.32999998</v>
      </c>
      <c r="I19" s="15">
        <v>400979239.94</v>
      </c>
    </row>
    <row r="20" spans="2:9" ht="14.25" thickBot="1" x14ac:dyDescent="0.35">
      <c r="B20" s="17"/>
      <c r="C20" s="15"/>
      <c r="D20" s="15"/>
      <c r="E20" s="16"/>
      <c r="G20" s="17" t="s">
        <v>44</v>
      </c>
      <c r="H20" s="18">
        <f>SUM(H12:H19)</f>
        <v>1152734769.95</v>
      </c>
      <c r="I20" s="18">
        <f>SUM(I12:I19)</f>
        <v>1304791148.28</v>
      </c>
    </row>
    <row r="21" spans="2:9" x14ac:dyDescent="0.3">
      <c r="B21" s="14"/>
      <c r="C21" s="15"/>
      <c r="D21" s="15"/>
      <c r="E21" s="16"/>
      <c r="G21" s="17"/>
      <c r="H21" s="15"/>
      <c r="I21" s="15"/>
    </row>
    <row r="22" spans="2:9" x14ac:dyDescent="0.3">
      <c r="B22" s="14" t="s">
        <v>45</v>
      </c>
      <c r="C22" s="15"/>
      <c r="D22" s="15"/>
      <c r="E22" s="16"/>
      <c r="G22" s="14" t="s">
        <v>46</v>
      </c>
      <c r="H22" s="15"/>
      <c r="I22" s="15"/>
    </row>
    <row r="23" spans="2:9" x14ac:dyDescent="0.3">
      <c r="B23" s="17" t="s">
        <v>47</v>
      </c>
      <c r="C23" s="15">
        <v>0</v>
      </c>
      <c r="D23" s="15">
        <v>0</v>
      </c>
      <c r="E23" s="16">
        <v>0</v>
      </c>
      <c r="G23" s="17" t="s">
        <v>48</v>
      </c>
      <c r="H23" s="15">
        <v>0</v>
      </c>
      <c r="I23" s="15">
        <v>0</v>
      </c>
    </row>
    <row r="24" spans="2:9" x14ac:dyDescent="0.3">
      <c r="B24" s="17" t="s">
        <v>49</v>
      </c>
      <c r="C24" s="15">
        <v>0</v>
      </c>
      <c r="D24" s="15">
        <v>0</v>
      </c>
      <c r="E24" s="16">
        <v>0</v>
      </c>
      <c r="G24" s="17" t="s">
        <v>50</v>
      </c>
      <c r="H24" s="15">
        <v>0</v>
      </c>
      <c r="I24" s="15">
        <v>0</v>
      </c>
    </row>
    <row r="25" spans="2:9" x14ac:dyDescent="0.3">
      <c r="B25" s="17" t="s">
        <v>51</v>
      </c>
      <c r="C25" s="15">
        <v>852937686.63</v>
      </c>
      <c r="D25" s="15">
        <v>830562009.88</v>
      </c>
      <c r="E25" s="16">
        <v>830562009.88</v>
      </c>
      <c r="G25" s="17" t="s">
        <v>52</v>
      </c>
      <c r="H25" s="15">
        <v>0</v>
      </c>
      <c r="I25" s="15">
        <v>0</v>
      </c>
    </row>
    <row r="26" spans="2:9" x14ac:dyDescent="0.3">
      <c r="B26" s="17" t="s">
        <v>53</v>
      </c>
      <c r="C26" s="15">
        <v>1718257357.22</v>
      </c>
      <c r="D26" s="15">
        <v>1692467257.1199999</v>
      </c>
      <c r="E26" s="16">
        <v>1692458638.3199999</v>
      </c>
      <c r="G26" s="17" t="s">
        <v>54</v>
      </c>
      <c r="H26" s="15">
        <v>0</v>
      </c>
      <c r="I26" s="15">
        <v>0</v>
      </c>
    </row>
    <row r="27" spans="2:9" x14ac:dyDescent="0.3">
      <c r="B27" s="17" t="s">
        <v>55</v>
      </c>
      <c r="C27" s="15">
        <v>82259896.269999996</v>
      </c>
      <c r="D27" s="15">
        <v>81073785.629999995</v>
      </c>
      <c r="E27" s="16">
        <v>81073785.629999995</v>
      </c>
      <c r="G27" s="20" t="s">
        <v>56</v>
      </c>
      <c r="H27" s="15">
        <v>0</v>
      </c>
      <c r="I27" s="15">
        <v>0</v>
      </c>
    </row>
    <row r="28" spans="2:9" ht="14.25" thickBot="1" x14ac:dyDescent="0.35">
      <c r="B28" s="17" t="s">
        <v>57</v>
      </c>
      <c r="C28" s="15">
        <v>-33591433.719999999</v>
      </c>
      <c r="D28" s="15">
        <v>-14203289.220000001</v>
      </c>
      <c r="E28" s="16">
        <v>-14201613.51</v>
      </c>
      <c r="G28" s="17" t="s">
        <v>58</v>
      </c>
      <c r="H28" s="15">
        <v>938783.3</v>
      </c>
      <c r="I28" s="15">
        <v>111674.33</v>
      </c>
    </row>
    <row r="29" spans="2:9" ht="14.25" thickBot="1" x14ac:dyDescent="0.35">
      <c r="B29" s="17" t="s">
        <v>59</v>
      </c>
      <c r="C29" s="15">
        <v>0</v>
      </c>
      <c r="D29" s="15">
        <v>0</v>
      </c>
      <c r="E29" s="16">
        <v>0</v>
      </c>
      <c r="G29" s="17" t="s">
        <v>60</v>
      </c>
      <c r="H29" s="18">
        <f>SUM(H23:H28)</f>
        <v>938783.3</v>
      </c>
      <c r="I29" s="18">
        <f>SUM(I23:I28)</f>
        <v>111674.33</v>
      </c>
    </row>
    <row r="30" spans="2:9" ht="14.25" thickBot="1" x14ac:dyDescent="0.35">
      <c r="B30" s="17" t="s">
        <v>61</v>
      </c>
      <c r="C30" s="15">
        <v>0</v>
      </c>
      <c r="D30" s="15">
        <v>0</v>
      </c>
      <c r="E30" s="16">
        <v>0</v>
      </c>
      <c r="G30" s="14" t="s">
        <v>62</v>
      </c>
      <c r="H30" s="21">
        <f>H20+H29</f>
        <v>1153673553.25</v>
      </c>
      <c r="I30" s="21">
        <f>I20+I29</f>
        <v>1304902822.6099999</v>
      </c>
    </row>
    <row r="31" spans="2:9" ht="14.25" thickBot="1" x14ac:dyDescent="0.35">
      <c r="B31" s="17" t="s">
        <v>63</v>
      </c>
      <c r="C31" s="15">
        <v>0</v>
      </c>
      <c r="D31" s="15">
        <v>0</v>
      </c>
      <c r="E31" s="16">
        <v>0</v>
      </c>
      <c r="G31" s="14"/>
      <c r="H31" s="15"/>
      <c r="I31" s="15"/>
    </row>
    <row r="32" spans="2:9" ht="14.25" thickBot="1" x14ac:dyDescent="0.35">
      <c r="B32" s="17" t="s">
        <v>64</v>
      </c>
      <c r="C32" s="18">
        <f>SUM(C23:C31)</f>
        <v>2619863506.4000001</v>
      </c>
      <c r="D32" s="18">
        <f>SUM(D23:D31)</f>
        <v>2589899763.4100003</v>
      </c>
      <c r="E32" s="19">
        <v>2589892820.3199997</v>
      </c>
      <c r="G32" s="14"/>
      <c r="H32" s="15"/>
      <c r="I32" s="15"/>
    </row>
    <row r="33" spans="2:11" ht="14.25" thickBot="1" x14ac:dyDescent="0.35">
      <c r="B33" s="14" t="s">
        <v>65</v>
      </c>
      <c r="C33" s="21">
        <f>C19+C32</f>
        <v>3381568981.4000001</v>
      </c>
      <c r="D33" s="21">
        <f>D19+D32</f>
        <v>3436175387.4200001</v>
      </c>
      <c r="E33" s="22">
        <v>3436168444.3299994</v>
      </c>
      <c r="G33" s="14"/>
      <c r="H33" s="15"/>
      <c r="I33" s="15"/>
    </row>
    <row r="34" spans="2:11" x14ac:dyDescent="0.3">
      <c r="B34" s="14"/>
      <c r="C34" s="15"/>
      <c r="D34" s="15"/>
      <c r="E34" s="16"/>
      <c r="G34" s="14" t="s">
        <v>66</v>
      </c>
      <c r="H34" s="15"/>
      <c r="I34" s="15"/>
    </row>
    <row r="35" spans="2:11" x14ac:dyDescent="0.3">
      <c r="B35" s="17"/>
      <c r="C35" s="15"/>
      <c r="D35" s="15"/>
      <c r="E35" s="16"/>
      <c r="G35" s="14" t="s">
        <v>67</v>
      </c>
      <c r="H35" s="15"/>
      <c r="I35" s="15"/>
    </row>
    <row r="36" spans="2:11" x14ac:dyDescent="0.3">
      <c r="B36" s="17"/>
      <c r="C36" s="15"/>
      <c r="D36" s="15"/>
      <c r="E36" s="16"/>
      <c r="G36" s="17" t="s">
        <v>68</v>
      </c>
      <c r="H36" s="15">
        <v>1240810.78</v>
      </c>
      <c r="I36" s="15">
        <v>1240810.78</v>
      </c>
    </row>
    <row r="37" spans="2:11" x14ac:dyDescent="0.3">
      <c r="B37" s="17"/>
      <c r="C37" s="15"/>
      <c r="D37" s="15"/>
      <c r="E37" s="16"/>
      <c r="G37" s="17" t="s">
        <v>69</v>
      </c>
      <c r="H37" s="15">
        <v>364870079.05000001</v>
      </c>
      <c r="I37" s="15">
        <v>345873380.98000002</v>
      </c>
    </row>
    <row r="38" spans="2:11" ht="14.25" thickBot="1" x14ac:dyDescent="0.35">
      <c r="B38" s="17"/>
      <c r="C38" s="15"/>
      <c r="D38" s="15"/>
      <c r="E38" s="16"/>
      <c r="G38" s="17" t="s">
        <v>70</v>
      </c>
      <c r="H38" s="15">
        <v>0</v>
      </c>
      <c r="I38" s="15">
        <v>0</v>
      </c>
    </row>
    <row r="39" spans="2:11" x14ac:dyDescent="0.3">
      <c r="B39" s="17"/>
      <c r="C39" s="15"/>
      <c r="D39" s="15"/>
      <c r="E39" s="16"/>
      <c r="G39" s="17"/>
      <c r="H39" s="11">
        <f>SUM(H36:H38)</f>
        <v>366110889.82999998</v>
      </c>
      <c r="I39" s="11">
        <f>SUM(I36:I38)</f>
        <v>347114191.75999999</v>
      </c>
    </row>
    <row r="40" spans="2:11" x14ac:dyDescent="0.3">
      <c r="B40" s="17"/>
      <c r="C40" s="15"/>
      <c r="D40" s="15"/>
      <c r="E40" s="16"/>
      <c r="G40" s="14" t="s">
        <v>71</v>
      </c>
      <c r="H40" s="15"/>
      <c r="I40" s="15"/>
    </row>
    <row r="41" spans="2:11" x14ac:dyDescent="0.3">
      <c r="B41" s="17"/>
      <c r="C41" s="15"/>
      <c r="D41" s="15"/>
      <c r="E41" s="16"/>
      <c r="G41" s="17" t="s">
        <v>72</v>
      </c>
      <c r="H41" s="15">
        <v>48784003.260000229</v>
      </c>
      <c r="I41" s="15">
        <v>-95204371.53000021</v>
      </c>
      <c r="J41" s="4"/>
      <c r="K41" s="4"/>
    </row>
    <row r="42" spans="2:11" x14ac:dyDescent="0.3">
      <c r="B42" s="17"/>
      <c r="C42" s="15"/>
      <c r="D42" s="15"/>
      <c r="E42" s="16"/>
      <c r="G42" s="17" t="s">
        <v>73</v>
      </c>
      <c r="H42" s="15">
        <v>1821711203.79</v>
      </c>
      <c r="I42" s="15">
        <v>1888073413.3099999</v>
      </c>
      <c r="K42" s="4"/>
    </row>
    <row r="43" spans="2:11" x14ac:dyDescent="0.3">
      <c r="B43" s="17"/>
      <c r="C43" s="15"/>
      <c r="D43" s="15"/>
      <c r="E43" s="16"/>
      <c r="G43" s="23" t="s">
        <v>74</v>
      </c>
      <c r="H43" s="15">
        <v>-241.87</v>
      </c>
      <c r="I43" s="15">
        <v>-241.87</v>
      </c>
      <c r="J43" s="4"/>
      <c r="K43" s="4"/>
    </row>
    <row r="44" spans="2:11" x14ac:dyDescent="0.3">
      <c r="B44" s="17"/>
      <c r="C44" s="15"/>
      <c r="D44" s="15"/>
      <c r="E44" s="16"/>
      <c r="G44" s="17" t="s">
        <v>75</v>
      </c>
      <c r="H44" s="15">
        <v>0</v>
      </c>
      <c r="I44" s="15">
        <v>0</v>
      </c>
      <c r="J44" s="4"/>
      <c r="K44" s="4"/>
    </row>
    <row r="45" spans="2:11" ht="14.25" thickBot="1" x14ac:dyDescent="0.35">
      <c r="B45" s="17"/>
      <c r="C45" s="15"/>
      <c r="D45" s="15"/>
      <c r="E45" s="16"/>
      <c r="G45" s="17" t="s">
        <v>76</v>
      </c>
      <c r="H45" s="15">
        <v>-8710426.8599999994</v>
      </c>
      <c r="I45" s="15">
        <v>-8710426.8599999994</v>
      </c>
      <c r="J45" s="4"/>
      <c r="K45" s="4"/>
    </row>
    <row r="46" spans="2:11" x14ac:dyDescent="0.3">
      <c r="B46" s="17"/>
      <c r="C46" s="15"/>
      <c r="D46" s="15"/>
      <c r="E46" s="16"/>
      <c r="G46" s="17"/>
      <c r="H46" s="11">
        <f>SUM(H41:H45)</f>
        <v>1861784538.3200004</v>
      </c>
      <c r="I46" s="11">
        <f>SUM(I41:I45)</f>
        <v>1784158373.05</v>
      </c>
    </row>
    <row r="47" spans="2:11" x14ac:dyDescent="0.3">
      <c r="B47" s="17"/>
      <c r="C47" s="15"/>
      <c r="D47" s="15"/>
      <c r="E47" s="16"/>
      <c r="G47" s="14" t="s">
        <v>77</v>
      </c>
      <c r="H47" s="15"/>
      <c r="I47" s="15"/>
    </row>
    <row r="48" spans="2:11" x14ac:dyDescent="0.3">
      <c r="B48" s="17"/>
      <c r="C48" s="15"/>
      <c r="D48" s="15"/>
      <c r="E48" s="16"/>
      <c r="G48" s="17" t="s">
        <v>78</v>
      </c>
      <c r="H48" s="15">
        <v>0</v>
      </c>
      <c r="I48" s="15">
        <v>0</v>
      </c>
    </row>
    <row r="49" spans="2:12" x14ac:dyDescent="0.3">
      <c r="B49" s="17"/>
      <c r="C49" s="15"/>
      <c r="D49" s="15"/>
      <c r="E49" s="16"/>
      <c r="G49" s="17" t="s">
        <v>79</v>
      </c>
      <c r="H49" s="15">
        <v>0</v>
      </c>
      <c r="I49" s="15">
        <v>0</v>
      </c>
    </row>
    <row r="50" spans="2:12" ht="14.25" thickBot="1" x14ac:dyDescent="0.35">
      <c r="B50" s="17"/>
      <c r="C50" s="15"/>
      <c r="D50" s="15"/>
      <c r="E50" s="16"/>
      <c r="G50" s="17"/>
      <c r="H50" s="15"/>
      <c r="I50" s="15"/>
    </row>
    <row r="51" spans="2:12" ht="14.25" thickBot="1" x14ac:dyDescent="0.35">
      <c r="B51" s="17"/>
      <c r="C51" s="15"/>
      <c r="D51" s="15"/>
      <c r="E51" s="16"/>
      <c r="G51" s="14" t="s">
        <v>80</v>
      </c>
      <c r="H51" s="21">
        <f>H39+H46</f>
        <v>2227895428.1500006</v>
      </c>
      <c r="I51" s="21">
        <f>I39+I46</f>
        <v>2131272564.8099999</v>
      </c>
    </row>
    <row r="52" spans="2:12" ht="14.25" thickBot="1" x14ac:dyDescent="0.35">
      <c r="B52" s="17"/>
      <c r="C52" s="15"/>
      <c r="D52" s="15"/>
      <c r="E52" s="16"/>
      <c r="G52" s="14" t="s">
        <v>81</v>
      </c>
      <c r="H52" s="21">
        <f>H30+H51</f>
        <v>3381568981.4000006</v>
      </c>
      <c r="I52" s="21">
        <f>I30+I51</f>
        <v>3436175387.4200001</v>
      </c>
    </row>
    <row r="53" spans="2:12" ht="14.25" thickBot="1" x14ac:dyDescent="0.35">
      <c r="B53" s="24"/>
      <c r="C53" s="25"/>
      <c r="D53" s="25"/>
      <c r="E53" s="26"/>
      <c r="F53" s="27"/>
      <c r="G53" s="24"/>
      <c r="H53" s="25"/>
      <c r="I53" s="25"/>
    </row>
    <row r="54" spans="2:12" x14ac:dyDescent="0.3">
      <c r="J54" s="9"/>
      <c r="K54" s="4"/>
      <c r="L54" s="4"/>
    </row>
    <row r="60" spans="2:12" x14ac:dyDescent="0.3">
      <c r="B60" s="176" t="s">
        <v>82</v>
      </c>
      <c r="C60" s="176"/>
      <c r="D60" s="176"/>
      <c r="E60" s="176"/>
      <c r="F60" s="176"/>
      <c r="G60" s="176"/>
      <c r="H60" s="176"/>
      <c r="I60" s="176"/>
    </row>
  </sheetData>
  <mergeCells count="5">
    <mergeCell ref="B2:I2"/>
    <mergeCell ref="B3:I3"/>
    <mergeCell ref="B4:I4"/>
    <mergeCell ref="B5:I5"/>
    <mergeCell ref="B60:I60"/>
  </mergeCells>
  <printOptions horizontalCentered="1"/>
  <pageMargins left="0.19685039370078741" right="0.19685039370078741" top="0.59055118110236227" bottom="0.59055118110236227" header="0.31496062992125984" footer="0.31496062992125984"/>
  <pageSetup scale="66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57"/>
  <sheetViews>
    <sheetView zoomScale="110" zoomScaleNormal="110" workbookViewId="0"/>
  </sheetViews>
  <sheetFormatPr baseColWidth="10" defaultRowHeight="13.5" x14ac:dyDescent="0.3"/>
  <cols>
    <col min="1" max="1" width="1.7109375" style="3" customWidth="1"/>
    <col min="2" max="2" width="98.42578125" style="3" customWidth="1"/>
    <col min="3" max="7" width="18.5703125" style="4" customWidth="1"/>
    <col min="8" max="16384" width="11.42578125" style="3"/>
  </cols>
  <sheetData>
    <row r="1" spans="2:7" ht="14.25" thickBot="1" x14ac:dyDescent="0.35"/>
    <row r="2" spans="2:7" ht="15" x14ac:dyDescent="0.3">
      <c r="B2" s="177" t="s">
        <v>20</v>
      </c>
      <c r="C2" s="178"/>
      <c r="D2" s="178"/>
      <c r="E2" s="178"/>
      <c r="F2" s="178"/>
      <c r="G2" s="179"/>
    </row>
    <row r="3" spans="2:7" ht="15" x14ac:dyDescent="0.3">
      <c r="B3" s="180" t="s">
        <v>139</v>
      </c>
      <c r="C3" s="181"/>
      <c r="D3" s="181"/>
      <c r="E3" s="181"/>
      <c r="F3" s="181"/>
      <c r="G3" s="182"/>
    </row>
    <row r="4" spans="2:7" ht="15" x14ac:dyDescent="0.3">
      <c r="B4" s="180" t="s">
        <v>140</v>
      </c>
      <c r="C4" s="181"/>
      <c r="D4" s="181"/>
      <c r="E4" s="181"/>
      <c r="F4" s="181"/>
      <c r="G4" s="182"/>
    </row>
    <row r="5" spans="2:7" x14ac:dyDescent="0.3">
      <c r="B5" s="183" t="s">
        <v>22</v>
      </c>
      <c r="C5" s="184"/>
      <c r="D5" s="184"/>
      <c r="E5" s="184"/>
      <c r="F5" s="184"/>
      <c r="G5" s="185"/>
    </row>
    <row r="6" spans="2:7" x14ac:dyDescent="0.3">
      <c r="B6" s="52"/>
      <c r="C6" s="53"/>
      <c r="D6" s="53"/>
      <c r="E6" s="53"/>
      <c r="F6" s="53"/>
      <c r="G6" s="54"/>
    </row>
    <row r="7" spans="2:7" ht="14.25" thickBot="1" x14ac:dyDescent="0.35">
      <c r="B7" s="31"/>
      <c r="C7" s="32"/>
      <c r="D7" s="32"/>
      <c r="E7" s="32"/>
      <c r="F7" s="32"/>
      <c r="G7" s="33"/>
    </row>
    <row r="8" spans="2:7" ht="64.5" thickBot="1" x14ac:dyDescent="0.35">
      <c r="B8" s="55" t="s">
        <v>23</v>
      </c>
      <c r="C8" s="56" t="s">
        <v>141</v>
      </c>
      <c r="D8" s="56" t="s">
        <v>142</v>
      </c>
      <c r="E8" s="56" t="s">
        <v>143</v>
      </c>
      <c r="F8" s="56" t="s">
        <v>144</v>
      </c>
      <c r="G8" s="56" t="s">
        <v>145</v>
      </c>
    </row>
    <row r="9" spans="2:7" ht="14.25" thickBot="1" x14ac:dyDescent="0.35"/>
    <row r="10" spans="2:7" x14ac:dyDescent="0.3">
      <c r="B10" s="57" t="s">
        <v>288</v>
      </c>
      <c r="C10" s="58">
        <f>SUM(C11:C13)</f>
        <v>347114191.75999999</v>
      </c>
      <c r="D10" s="58">
        <f t="shared" ref="D10:G10" si="0">SUM(D11:D13)</f>
        <v>0</v>
      </c>
      <c r="E10" s="58">
        <f t="shared" si="0"/>
        <v>0</v>
      </c>
      <c r="F10" s="58">
        <f t="shared" si="0"/>
        <v>0</v>
      </c>
      <c r="G10" s="58">
        <f t="shared" si="0"/>
        <v>347114191.75999999</v>
      </c>
    </row>
    <row r="11" spans="2:7" x14ac:dyDescent="0.3">
      <c r="B11" s="40" t="s">
        <v>68</v>
      </c>
      <c r="C11" s="37">
        <v>1240810.78</v>
      </c>
      <c r="D11" s="15"/>
      <c r="E11" s="15"/>
      <c r="F11" s="15"/>
      <c r="G11" s="15">
        <v>1240810.78</v>
      </c>
    </row>
    <row r="12" spans="2:7" x14ac:dyDescent="0.3">
      <c r="B12" s="40" t="s">
        <v>69</v>
      </c>
      <c r="C12" s="37">
        <v>345873380.98000002</v>
      </c>
      <c r="D12" s="15"/>
      <c r="E12" s="15"/>
      <c r="F12" s="15"/>
      <c r="G12" s="15">
        <v>345873380.98000002</v>
      </c>
    </row>
    <row r="13" spans="2:7" x14ac:dyDescent="0.3">
      <c r="B13" s="40" t="s">
        <v>70</v>
      </c>
      <c r="C13" s="37">
        <v>0</v>
      </c>
      <c r="D13" s="15"/>
      <c r="E13" s="15"/>
      <c r="F13" s="15"/>
      <c r="G13" s="15">
        <v>0</v>
      </c>
    </row>
    <row r="14" spans="2:7" x14ac:dyDescent="0.3">
      <c r="B14" s="59"/>
      <c r="C14" s="15"/>
      <c r="D14" s="15"/>
      <c r="E14" s="15"/>
      <c r="F14" s="15"/>
      <c r="G14" s="15"/>
    </row>
    <row r="15" spans="2:7" x14ac:dyDescent="0.3">
      <c r="B15" s="42" t="s">
        <v>146</v>
      </c>
      <c r="C15" s="60">
        <f>SUM(C16:C20)</f>
        <v>0</v>
      </c>
      <c r="D15" s="60">
        <f t="shared" ref="D15:G15" si="1">SUM(D16:D20)</f>
        <v>1879362744.5800002</v>
      </c>
      <c r="E15" s="60">
        <f t="shared" si="1"/>
        <v>-95204371.53000021</v>
      </c>
      <c r="F15" s="60">
        <f t="shared" si="1"/>
        <v>0</v>
      </c>
      <c r="G15" s="60">
        <f t="shared" si="1"/>
        <v>1784158373.05</v>
      </c>
    </row>
    <row r="16" spans="2:7" x14ac:dyDescent="0.3">
      <c r="B16" s="40" t="s">
        <v>72</v>
      </c>
      <c r="C16" s="61"/>
      <c r="D16" s="15"/>
      <c r="E16" s="37">
        <v>-95204371.53000021</v>
      </c>
      <c r="F16" s="15"/>
      <c r="G16" s="15">
        <v>-95204371.53000021</v>
      </c>
    </row>
    <row r="17" spans="2:7" x14ac:dyDescent="0.3">
      <c r="B17" s="40" t="s">
        <v>73</v>
      </c>
      <c r="C17" s="61"/>
      <c r="D17" s="37">
        <v>1888073413.3099999</v>
      </c>
      <c r="E17" s="15"/>
      <c r="F17" s="15"/>
      <c r="G17" s="15">
        <v>1888073413.3099999</v>
      </c>
    </row>
    <row r="18" spans="2:7" x14ac:dyDescent="0.3">
      <c r="B18" s="40" t="s">
        <v>74</v>
      </c>
      <c r="C18" s="61"/>
      <c r="D18" s="37">
        <v>-241.87</v>
      </c>
      <c r="E18" s="15"/>
      <c r="F18" s="15"/>
      <c r="G18" s="15">
        <v>-241.87</v>
      </c>
    </row>
    <row r="19" spans="2:7" x14ac:dyDescent="0.3">
      <c r="B19" s="40" t="s">
        <v>75</v>
      </c>
      <c r="C19" s="61"/>
      <c r="D19" s="37">
        <v>0</v>
      </c>
      <c r="E19" s="15"/>
      <c r="F19" s="15"/>
      <c r="G19" s="15">
        <v>0</v>
      </c>
    </row>
    <row r="20" spans="2:7" x14ac:dyDescent="0.3">
      <c r="B20" s="40" t="s">
        <v>76</v>
      </c>
      <c r="C20" s="61"/>
      <c r="D20" s="37">
        <v>-8710426.8599999994</v>
      </c>
      <c r="E20" s="15"/>
      <c r="F20" s="15"/>
      <c r="G20" s="15">
        <v>-8710426.8599999994</v>
      </c>
    </row>
    <row r="21" spans="2:7" x14ac:dyDescent="0.3">
      <c r="B21" s="59"/>
      <c r="C21" s="15"/>
      <c r="D21" s="15"/>
      <c r="E21" s="15"/>
      <c r="F21" s="15"/>
      <c r="G21" s="15"/>
    </row>
    <row r="22" spans="2:7" x14ac:dyDescent="0.3">
      <c r="B22" s="42" t="s">
        <v>289</v>
      </c>
      <c r="C22" s="60">
        <f t="shared" ref="C22:E22" si="2">SUM(C23:C24)</f>
        <v>0</v>
      </c>
      <c r="D22" s="60">
        <f t="shared" si="2"/>
        <v>0</v>
      </c>
      <c r="E22" s="60">
        <f t="shared" si="2"/>
        <v>0</v>
      </c>
      <c r="F22" s="60">
        <f>SUM(F23:F24)</f>
        <v>0</v>
      </c>
      <c r="G22" s="60">
        <f t="shared" ref="G22" si="3">SUM(G23:G24)</f>
        <v>0</v>
      </c>
    </row>
    <row r="23" spans="2:7" x14ac:dyDescent="0.3">
      <c r="B23" s="40" t="s">
        <v>78</v>
      </c>
      <c r="C23" s="15"/>
      <c r="D23" s="15"/>
      <c r="E23" s="15"/>
      <c r="F23" s="15">
        <v>0</v>
      </c>
      <c r="G23" s="15"/>
    </row>
    <row r="24" spans="2:7" x14ac:dyDescent="0.3">
      <c r="B24" s="40" t="s">
        <v>79</v>
      </c>
      <c r="C24" s="15"/>
      <c r="D24" s="15"/>
      <c r="E24" s="15"/>
      <c r="F24" s="15">
        <v>0</v>
      </c>
      <c r="G24" s="15"/>
    </row>
    <row r="25" spans="2:7" x14ac:dyDescent="0.3">
      <c r="B25" s="59"/>
      <c r="C25" s="15"/>
      <c r="D25" s="15"/>
      <c r="E25" s="15"/>
      <c r="F25" s="15"/>
      <c r="G25" s="15"/>
    </row>
    <row r="26" spans="2:7" x14ac:dyDescent="0.3">
      <c r="B26" s="42" t="s">
        <v>290</v>
      </c>
      <c r="C26" s="60">
        <f>C10+C15+C22</f>
        <v>347114191.75999999</v>
      </c>
      <c r="D26" s="60">
        <f t="shared" ref="D26:G26" si="4">D10+D15+D22</f>
        <v>1879362744.5800002</v>
      </c>
      <c r="E26" s="60">
        <f t="shared" si="4"/>
        <v>-95204371.53000021</v>
      </c>
      <c r="F26" s="60">
        <f t="shared" si="4"/>
        <v>0</v>
      </c>
      <c r="G26" s="60">
        <f t="shared" si="4"/>
        <v>2131272564.8099999</v>
      </c>
    </row>
    <row r="27" spans="2:7" x14ac:dyDescent="0.3">
      <c r="B27" s="59"/>
      <c r="C27" s="15"/>
      <c r="D27" s="15"/>
      <c r="E27" s="15"/>
      <c r="F27" s="15"/>
      <c r="G27" s="15"/>
    </row>
    <row r="28" spans="2:7" x14ac:dyDescent="0.3">
      <c r="B28" s="42" t="s">
        <v>147</v>
      </c>
      <c r="C28" s="60">
        <f>SUM(C29:C31)</f>
        <v>18996698.069999993</v>
      </c>
      <c r="D28" s="15"/>
      <c r="E28" s="15"/>
      <c r="F28" s="15"/>
      <c r="G28" s="60">
        <f>SUM(G29:G31)</f>
        <v>18996698.069999993</v>
      </c>
    </row>
    <row r="29" spans="2:7" x14ac:dyDescent="0.3">
      <c r="B29" s="40" t="s">
        <v>68</v>
      </c>
      <c r="C29" s="37">
        <v>0</v>
      </c>
      <c r="D29" s="15"/>
      <c r="E29" s="15"/>
      <c r="F29" s="15"/>
      <c r="G29" s="15">
        <v>0</v>
      </c>
    </row>
    <row r="30" spans="2:7" x14ac:dyDescent="0.3">
      <c r="B30" s="40" t="s">
        <v>69</v>
      </c>
      <c r="C30" s="37">
        <v>18996698.069999993</v>
      </c>
      <c r="D30" s="15"/>
      <c r="E30" s="15"/>
      <c r="F30" s="15"/>
      <c r="G30" s="15">
        <v>18996698.069999993</v>
      </c>
    </row>
    <row r="31" spans="2:7" x14ac:dyDescent="0.3">
      <c r="B31" s="40" t="s">
        <v>70</v>
      </c>
      <c r="C31" s="37">
        <v>0</v>
      </c>
      <c r="D31" s="15"/>
      <c r="E31" s="15"/>
      <c r="F31" s="15"/>
      <c r="G31" s="15"/>
    </row>
    <row r="32" spans="2:7" x14ac:dyDescent="0.3">
      <c r="B32" s="59"/>
      <c r="C32" s="15"/>
      <c r="D32" s="15"/>
      <c r="E32" s="15"/>
      <c r="F32" s="15"/>
      <c r="G32" s="15"/>
    </row>
    <row r="33" spans="2:7" x14ac:dyDescent="0.3">
      <c r="B33" s="42" t="s">
        <v>148</v>
      </c>
      <c r="C33" s="60">
        <f>SUM(C34:C38)</f>
        <v>0</v>
      </c>
      <c r="D33" s="60">
        <f t="shared" ref="D33:G33" si="5">SUM(D34:D38)</f>
        <v>-66362209.519999981</v>
      </c>
      <c r="E33" s="60">
        <f t="shared" si="5"/>
        <v>143988374.79000044</v>
      </c>
      <c r="F33" s="60">
        <f t="shared" si="5"/>
        <v>0</v>
      </c>
      <c r="G33" s="60">
        <f t="shared" si="5"/>
        <v>77626165.270000458</v>
      </c>
    </row>
    <row r="34" spans="2:7" x14ac:dyDescent="0.3">
      <c r="B34" s="164" t="s">
        <v>72</v>
      </c>
      <c r="C34" s="15"/>
      <c r="D34" s="15"/>
      <c r="E34" s="15">
        <v>48784003.260000229</v>
      </c>
      <c r="F34" s="15"/>
      <c r="G34" s="15">
        <v>48784003.260000229</v>
      </c>
    </row>
    <row r="35" spans="2:7" x14ac:dyDescent="0.3">
      <c r="B35" s="164" t="s">
        <v>73</v>
      </c>
      <c r="C35" s="15"/>
      <c r="D35" s="37">
        <v>-66362209.519999981</v>
      </c>
      <c r="E35" s="15">
        <v>95204371.53000021</v>
      </c>
      <c r="F35" s="15"/>
      <c r="G35" s="15">
        <v>28842162.010000229</v>
      </c>
    </row>
    <row r="36" spans="2:7" x14ac:dyDescent="0.3">
      <c r="B36" s="40" t="s">
        <v>74</v>
      </c>
      <c r="C36" s="15"/>
      <c r="D36" s="15"/>
      <c r="E36" s="15">
        <v>0</v>
      </c>
      <c r="F36" s="15"/>
      <c r="G36" s="15">
        <v>0</v>
      </c>
    </row>
    <row r="37" spans="2:7" x14ac:dyDescent="0.3">
      <c r="B37" s="40" t="s">
        <v>75</v>
      </c>
      <c r="C37" s="15"/>
      <c r="D37" s="15"/>
      <c r="E37" s="15">
        <v>0</v>
      </c>
      <c r="F37" s="15"/>
      <c r="G37" s="15">
        <v>0</v>
      </c>
    </row>
    <row r="38" spans="2:7" x14ac:dyDescent="0.3">
      <c r="B38" s="40" t="s">
        <v>76</v>
      </c>
      <c r="C38" s="15"/>
      <c r="D38" s="37"/>
      <c r="E38" s="15">
        <v>0</v>
      </c>
      <c r="F38" s="15"/>
      <c r="G38" s="15">
        <v>0</v>
      </c>
    </row>
    <row r="39" spans="2:7" x14ac:dyDescent="0.3">
      <c r="B39" s="59"/>
      <c r="C39" s="15"/>
      <c r="D39" s="15"/>
      <c r="E39" s="15"/>
      <c r="F39" s="15"/>
      <c r="G39" s="15"/>
    </row>
    <row r="40" spans="2:7" ht="25.5" x14ac:dyDescent="0.3">
      <c r="B40" s="42" t="s">
        <v>149</v>
      </c>
      <c r="C40" s="60">
        <f>SUM(C41:C42)</f>
        <v>0</v>
      </c>
      <c r="D40" s="60">
        <f t="shared" ref="D40:G40" si="6">SUM(D41:D42)</f>
        <v>0</v>
      </c>
      <c r="E40" s="60">
        <f t="shared" si="6"/>
        <v>0</v>
      </c>
      <c r="F40" s="60">
        <f t="shared" si="6"/>
        <v>0</v>
      </c>
      <c r="G40" s="60">
        <f t="shared" si="6"/>
        <v>0</v>
      </c>
    </row>
    <row r="41" spans="2:7" x14ac:dyDescent="0.3">
      <c r="B41" s="40" t="s">
        <v>78</v>
      </c>
      <c r="C41" s="15"/>
      <c r="D41" s="15"/>
      <c r="E41" s="15"/>
      <c r="F41" s="15">
        <v>0</v>
      </c>
      <c r="G41" s="15">
        <v>0</v>
      </c>
    </row>
    <row r="42" spans="2:7" x14ac:dyDescent="0.3">
      <c r="B42" s="40" t="s">
        <v>79</v>
      </c>
      <c r="C42" s="15"/>
      <c r="D42" s="15"/>
      <c r="E42" s="15"/>
      <c r="F42" s="15">
        <v>0</v>
      </c>
      <c r="G42" s="15">
        <v>0</v>
      </c>
    </row>
    <row r="43" spans="2:7" x14ac:dyDescent="0.3">
      <c r="B43" s="59"/>
      <c r="C43" s="15"/>
      <c r="D43" s="15"/>
      <c r="E43" s="15"/>
      <c r="F43" s="15"/>
      <c r="G43" s="15"/>
    </row>
    <row r="44" spans="2:7" x14ac:dyDescent="0.3">
      <c r="B44" s="42" t="s">
        <v>150</v>
      </c>
      <c r="C44" s="60">
        <f>C26+C28+C33+C40</f>
        <v>366110889.82999998</v>
      </c>
      <c r="D44" s="60">
        <f t="shared" ref="D44:G44" si="7">D26+D28+D33+D40</f>
        <v>1813000535.0600002</v>
      </c>
      <c r="E44" s="60">
        <f t="shared" si="7"/>
        <v>48784003.260000229</v>
      </c>
      <c r="F44" s="60">
        <f t="shared" si="7"/>
        <v>0</v>
      </c>
      <c r="G44" s="60">
        <f t="shared" si="7"/>
        <v>2227895428.1500006</v>
      </c>
    </row>
    <row r="45" spans="2:7" ht="14.25" thickBot="1" x14ac:dyDescent="0.35">
      <c r="B45" s="62"/>
      <c r="C45" s="25"/>
      <c r="D45" s="25"/>
      <c r="E45" s="25"/>
      <c r="F45" s="25"/>
      <c r="G45" s="25"/>
    </row>
    <row r="57" spans="2:7" x14ac:dyDescent="0.3">
      <c r="B57" s="176" t="s">
        <v>82</v>
      </c>
      <c r="C57" s="176"/>
      <c r="D57" s="176"/>
      <c r="E57" s="176"/>
      <c r="F57" s="176"/>
      <c r="G57" s="176"/>
    </row>
  </sheetData>
  <mergeCells count="5">
    <mergeCell ref="B2:G2"/>
    <mergeCell ref="B3:G3"/>
    <mergeCell ref="B4:G4"/>
    <mergeCell ref="B5:G5"/>
    <mergeCell ref="B57:G57"/>
  </mergeCells>
  <printOptions horizontalCentered="1"/>
  <pageMargins left="0.59055118110236227" right="0.59055118110236227" top="0.59055118110236227" bottom="0.59055118110236227" header="0.31496062992125984" footer="0.31496062992125984"/>
  <pageSetup scale="65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76"/>
  <sheetViews>
    <sheetView zoomScale="110" zoomScaleNormal="110" workbookViewId="0"/>
  </sheetViews>
  <sheetFormatPr baseColWidth="10" defaultColWidth="6.85546875" defaultRowHeight="13.5" x14ac:dyDescent="0.25"/>
  <cols>
    <col min="1" max="1" width="1.7109375" style="63" customWidth="1"/>
    <col min="2" max="2" width="91" style="63" customWidth="1"/>
    <col min="3" max="4" width="19.140625" style="64" customWidth="1"/>
    <col min="5" max="16384" width="6.85546875" style="63"/>
  </cols>
  <sheetData>
    <row r="1" spans="2:4" ht="8.25" customHeight="1" thickBot="1" x14ac:dyDescent="0.3"/>
    <row r="2" spans="2:4" ht="15" x14ac:dyDescent="0.25">
      <c r="B2" s="177" t="s">
        <v>20</v>
      </c>
      <c r="C2" s="178"/>
      <c r="D2" s="179"/>
    </row>
    <row r="3" spans="2:4" ht="15" x14ac:dyDescent="0.25">
      <c r="B3" s="180" t="s">
        <v>151</v>
      </c>
      <c r="C3" s="181"/>
      <c r="D3" s="182"/>
    </row>
    <row r="4" spans="2:4" ht="15" x14ac:dyDescent="0.25">
      <c r="B4" s="180" t="s">
        <v>140</v>
      </c>
      <c r="C4" s="181"/>
      <c r="D4" s="182"/>
    </row>
    <row r="5" spans="2:4" ht="17.25" x14ac:dyDescent="0.25">
      <c r="B5" s="186" t="s">
        <v>22</v>
      </c>
      <c r="C5" s="187"/>
      <c r="D5" s="188"/>
    </row>
    <row r="6" spans="2:4" x14ac:dyDescent="0.25">
      <c r="B6" s="65"/>
      <c r="C6" s="66"/>
      <c r="D6" s="67"/>
    </row>
    <row r="7" spans="2:4" ht="14.25" thickBot="1" x14ac:dyDescent="0.3">
      <c r="B7" s="68"/>
      <c r="C7" s="69"/>
      <c r="D7" s="70"/>
    </row>
    <row r="8" spans="2:4" ht="14.25" thickBot="1" x14ac:dyDescent="0.3">
      <c r="B8" s="71" t="s">
        <v>23</v>
      </c>
      <c r="C8" s="72" t="s">
        <v>152</v>
      </c>
      <c r="D8" s="72" t="s">
        <v>153</v>
      </c>
    </row>
    <row r="9" spans="2:4" ht="5.25" customHeight="1" thickBot="1" x14ac:dyDescent="0.3"/>
    <row r="10" spans="2:4" x14ac:dyDescent="0.25">
      <c r="B10" s="73" t="s">
        <v>24</v>
      </c>
      <c r="C10" s="74">
        <f>+C11+C20</f>
        <v>104281034.47000003</v>
      </c>
      <c r="D10" s="75">
        <f>+D11+D20</f>
        <v>49674628.450000145</v>
      </c>
    </row>
    <row r="11" spans="2:4" x14ac:dyDescent="0.25">
      <c r="B11" s="76" t="s">
        <v>26</v>
      </c>
      <c r="C11" s="77">
        <f>SUM(C12:C18)</f>
        <v>84892889.970000029</v>
      </c>
      <c r="D11" s="78">
        <f>SUM(D12:D18)</f>
        <v>322740.96000000002</v>
      </c>
    </row>
    <row r="12" spans="2:4" x14ac:dyDescent="0.25">
      <c r="B12" s="79" t="s">
        <v>28</v>
      </c>
      <c r="C12" s="80">
        <v>7182718.8600000143</v>
      </c>
      <c r="D12" s="80">
        <v>0</v>
      </c>
    </row>
    <row r="13" spans="2:4" x14ac:dyDescent="0.25">
      <c r="B13" s="79" t="s">
        <v>30</v>
      </c>
      <c r="C13" s="80">
        <v>77710171.110000014</v>
      </c>
      <c r="D13" s="80">
        <v>0</v>
      </c>
    </row>
    <row r="14" spans="2:4" x14ac:dyDescent="0.25">
      <c r="B14" s="79" t="s">
        <v>32</v>
      </c>
      <c r="C14" s="80">
        <v>0</v>
      </c>
      <c r="D14" s="80">
        <v>322740.96000000002</v>
      </c>
    </row>
    <row r="15" spans="2:4" x14ac:dyDescent="0.25">
      <c r="B15" s="79" t="s">
        <v>34</v>
      </c>
      <c r="C15" s="80">
        <v>0</v>
      </c>
      <c r="D15" s="80">
        <v>0</v>
      </c>
    </row>
    <row r="16" spans="2:4" x14ac:dyDescent="0.25">
      <c r="B16" s="79" t="s">
        <v>36</v>
      </c>
      <c r="C16" s="80">
        <v>0</v>
      </c>
      <c r="D16" s="80">
        <v>0</v>
      </c>
    </row>
    <row r="17" spans="2:4" x14ac:dyDescent="0.25">
      <c r="B17" s="79" t="s">
        <v>154</v>
      </c>
      <c r="C17" s="80">
        <v>0</v>
      </c>
      <c r="D17" s="80">
        <v>0</v>
      </c>
    </row>
    <row r="18" spans="2:4" x14ac:dyDescent="0.25">
      <c r="B18" s="79" t="s">
        <v>40</v>
      </c>
      <c r="C18" s="80">
        <v>0</v>
      </c>
      <c r="D18" s="80">
        <v>0</v>
      </c>
    </row>
    <row r="19" spans="2:4" x14ac:dyDescent="0.25">
      <c r="B19" s="79"/>
      <c r="C19" s="80"/>
      <c r="D19" s="80"/>
    </row>
    <row r="20" spans="2:4" x14ac:dyDescent="0.25">
      <c r="B20" s="76" t="s">
        <v>45</v>
      </c>
      <c r="C20" s="77">
        <f>SUM(C21:C28)</f>
        <v>19388144.5</v>
      </c>
      <c r="D20" s="78">
        <f>SUM(D21:D28)</f>
        <v>49351887.490000144</v>
      </c>
    </row>
    <row r="21" spans="2:4" x14ac:dyDescent="0.25">
      <c r="B21" s="79" t="s">
        <v>47</v>
      </c>
      <c r="C21" s="80">
        <v>0</v>
      </c>
      <c r="D21" s="80">
        <v>0</v>
      </c>
    </row>
    <row r="22" spans="2:4" x14ac:dyDescent="0.25">
      <c r="B22" s="79" t="s">
        <v>49</v>
      </c>
      <c r="C22" s="80">
        <v>0</v>
      </c>
      <c r="D22" s="80">
        <v>0</v>
      </c>
    </row>
    <row r="23" spans="2:4" x14ac:dyDescent="0.25">
      <c r="B23" s="79" t="s">
        <v>51</v>
      </c>
      <c r="C23" s="80">
        <v>0</v>
      </c>
      <c r="D23" s="80">
        <v>22375676.75</v>
      </c>
    </row>
    <row r="24" spans="2:4" x14ac:dyDescent="0.25">
      <c r="B24" s="79" t="s">
        <v>53</v>
      </c>
      <c r="C24" s="80">
        <v>0</v>
      </c>
      <c r="D24" s="80">
        <v>25790100.100000143</v>
      </c>
    </row>
    <row r="25" spans="2:4" x14ac:dyDescent="0.25">
      <c r="B25" s="79" t="s">
        <v>55</v>
      </c>
      <c r="C25" s="80">
        <v>0</v>
      </c>
      <c r="D25" s="80">
        <v>1186110.6400000006</v>
      </c>
    </row>
    <row r="26" spans="2:4" x14ac:dyDescent="0.25">
      <c r="B26" s="79" t="s">
        <v>57</v>
      </c>
      <c r="C26" s="80">
        <v>19388144.5</v>
      </c>
      <c r="D26" s="80">
        <v>0</v>
      </c>
    </row>
    <row r="27" spans="2:4" x14ac:dyDescent="0.25">
      <c r="B27" s="79" t="s">
        <v>59</v>
      </c>
      <c r="C27" s="80">
        <v>0</v>
      </c>
      <c r="D27" s="80">
        <v>0</v>
      </c>
    </row>
    <row r="28" spans="2:4" x14ac:dyDescent="0.25">
      <c r="B28" s="79" t="s">
        <v>155</v>
      </c>
      <c r="C28" s="80">
        <v>0</v>
      </c>
      <c r="D28" s="80">
        <v>0</v>
      </c>
    </row>
    <row r="29" spans="2:4" x14ac:dyDescent="0.25">
      <c r="B29" s="79"/>
      <c r="C29" s="80"/>
      <c r="D29" s="80"/>
    </row>
    <row r="30" spans="2:4" x14ac:dyDescent="0.25">
      <c r="B30" s="76" t="s">
        <v>25</v>
      </c>
      <c r="C30" s="77">
        <f>+C31+C41</f>
        <v>31335807.359999985</v>
      </c>
      <c r="D30" s="78">
        <f>+D31+D41</f>
        <v>182565076.72000003</v>
      </c>
    </row>
    <row r="31" spans="2:4" x14ac:dyDescent="0.25">
      <c r="B31" s="76" t="s">
        <v>27</v>
      </c>
      <c r="C31" s="77">
        <f>SUM(C32:C39)</f>
        <v>30508698.389999986</v>
      </c>
      <c r="D31" s="78">
        <f>SUM(D32:D39)</f>
        <v>182565076.72000003</v>
      </c>
    </row>
    <row r="32" spans="2:4" x14ac:dyDescent="0.25">
      <c r="B32" s="79" t="s">
        <v>29</v>
      </c>
      <c r="C32" s="80">
        <v>0</v>
      </c>
      <c r="D32" s="80">
        <v>182565076.72000003</v>
      </c>
    </row>
    <row r="33" spans="2:4" x14ac:dyDescent="0.25">
      <c r="B33" s="79" t="s">
        <v>31</v>
      </c>
      <c r="C33" s="80">
        <v>0</v>
      </c>
      <c r="D33" s="80">
        <v>0</v>
      </c>
    </row>
    <row r="34" spans="2:4" x14ac:dyDescent="0.25">
      <c r="B34" s="79" t="s">
        <v>33</v>
      </c>
      <c r="C34" s="80">
        <v>0</v>
      </c>
      <c r="D34" s="80">
        <v>0</v>
      </c>
    </row>
    <row r="35" spans="2:4" x14ac:dyDescent="0.25">
      <c r="B35" s="79" t="s">
        <v>156</v>
      </c>
      <c r="C35" s="80">
        <v>0</v>
      </c>
      <c r="D35" s="80">
        <v>0</v>
      </c>
    </row>
    <row r="36" spans="2:4" x14ac:dyDescent="0.25">
      <c r="B36" s="79" t="s">
        <v>37</v>
      </c>
      <c r="C36" s="80">
        <v>0</v>
      </c>
      <c r="D36" s="80">
        <v>0</v>
      </c>
    </row>
    <row r="37" spans="2:4" x14ac:dyDescent="0.25">
      <c r="B37" s="79" t="s">
        <v>39</v>
      </c>
      <c r="C37" s="80">
        <v>0</v>
      </c>
      <c r="D37" s="80">
        <v>0</v>
      </c>
    </row>
    <row r="38" spans="2:4" x14ac:dyDescent="0.25">
      <c r="B38" s="79" t="s">
        <v>41</v>
      </c>
      <c r="C38" s="80">
        <v>0</v>
      </c>
      <c r="D38" s="80">
        <v>0</v>
      </c>
    </row>
    <row r="39" spans="2:4" x14ac:dyDescent="0.25">
      <c r="B39" s="79" t="s">
        <v>43</v>
      </c>
      <c r="C39" s="80">
        <v>30508698.389999986</v>
      </c>
      <c r="D39" s="80">
        <v>0</v>
      </c>
    </row>
    <row r="40" spans="2:4" x14ac:dyDescent="0.25">
      <c r="B40" s="79"/>
      <c r="C40" s="80"/>
      <c r="D40" s="80"/>
    </row>
    <row r="41" spans="2:4" x14ac:dyDescent="0.25">
      <c r="B41" s="76" t="s">
        <v>46</v>
      </c>
      <c r="C41" s="77">
        <f>SUM(C42:C47)</f>
        <v>827108.97000000009</v>
      </c>
      <c r="D41" s="78">
        <f>SUM(D42:D47)</f>
        <v>0</v>
      </c>
    </row>
    <row r="42" spans="2:4" x14ac:dyDescent="0.25">
      <c r="B42" s="79" t="s">
        <v>48</v>
      </c>
      <c r="C42" s="80">
        <v>0</v>
      </c>
      <c r="D42" s="80">
        <v>0</v>
      </c>
    </row>
    <row r="43" spans="2:4" x14ac:dyDescent="0.25">
      <c r="B43" s="79" t="s">
        <v>50</v>
      </c>
      <c r="C43" s="80">
        <v>0</v>
      </c>
      <c r="D43" s="80">
        <v>0</v>
      </c>
    </row>
    <row r="44" spans="2:4" x14ac:dyDescent="0.25">
      <c r="B44" s="79" t="s">
        <v>157</v>
      </c>
      <c r="C44" s="80">
        <v>0</v>
      </c>
      <c r="D44" s="80">
        <v>0</v>
      </c>
    </row>
    <row r="45" spans="2:4" x14ac:dyDescent="0.25">
      <c r="B45" s="79" t="s">
        <v>54</v>
      </c>
      <c r="C45" s="80">
        <v>0</v>
      </c>
      <c r="D45" s="80">
        <v>0</v>
      </c>
    </row>
    <row r="46" spans="2:4" x14ac:dyDescent="0.25">
      <c r="B46" s="79" t="s">
        <v>158</v>
      </c>
      <c r="C46" s="80">
        <v>0</v>
      </c>
      <c r="D46" s="80">
        <v>0</v>
      </c>
    </row>
    <row r="47" spans="2:4" x14ac:dyDescent="0.25">
      <c r="B47" s="79" t="s">
        <v>58</v>
      </c>
      <c r="C47" s="80">
        <v>827108.97000000009</v>
      </c>
      <c r="D47" s="80">
        <v>0</v>
      </c>
    </row>
    <row r="48" spans="2:4" x14ac:dyDescent="0.25">
      <c r="B48" s="81"/>
      <c r="C48" s="82"/>
      <c r="D48" s="82"/>
    </row>
    <row r="49" spans="2:4" x14ac:dyDescent="0.25">
      <c r="B49" s="76" t="s">
        <v>159</v>
      </c>
      <c r="C49" s="83">
        <f>+C50+C55+C62</f>
        <v>162985072.86000043</v>
      </c>
      <c r="D49" s="84">
        <f>+D50+D55+D62</f>
        <v>66362209.519999981</v>
      </c>
    </row>
    <row r="50" spans="2:4" x14ac:dyDescent="0.25">
      <c r="B50" s="76" t="s">
        <v>160</v>
      </c>
      <c r="C50" s="83">
        <v>18996698.069999993</v>
      </c>
      <c r="D50" s="80">
        <v>0</v>
      </c>
    </row>
    <row r="51" spans="2:4" x14ac:dyDescent="0.25">
      <c r="B51" s="79" t="s">
        <v>68</v>
      </c>
      <c r="C51" s="80">
        <v>0</v>
      </c>
      <c r="D51" s="80">
        <v>0</v>
      </c>
    </row>
    <row r="52" spans="2:4" x14ac:dyDescent="0.25">
      <c r="B52" s="79" t="s">
        <v>69</v>
      </c>
      <c r="C52" s="80">
        <v>18996698.069999993</v>
      </c>
      <c r="D52" s="80">
        <v>0</v>
      </c>
    </row>
    <row r="53" spans="2:4" x14ac:dyDescent="0.25">
      <c r="B53" s="79" t="s">
        <v>70</v>
      </c>
      <c r="C53" s="80">
        <v>0</v>
      </c>
      <c r="D53" s="80">
        <v>0</v>
      </c>
    </row>
    <row r="54" spans="2:4" x14ac:dyDescent="0.25">
      <c r="B54" s="79"/>
      <c r="C54" s="80"/>
      <c r="D54" s="80"/>
    </row>
    <row r="55" spans="2:4" x14ac:dyDescent="0.25">
      <c r="B55" s="76" t="s">
        <v>161</v>
      </c>
      <c r="C55" s="77">
        <f>SUM(C56:C60)</f>
        <v>143988374.79000044</v>
      </c>
      <c r="D55" s="78">
        <f>SUM(D56:D60)</f>
        <v>66362209.519999981</v>
      </c>
    </row>
    <row r="56" spans="2:4" x14ac:dyDescent="0.25">
      <c r="B56" s="79" t="s">
        <v>72</v>
      </c>
      <c r="C56" s="80">
        <v>143988374.79000044</v>
      </c>
      <c r="D56" s="80">
        <v>0</v>
      </c>
    </row>
    <row r="57" spans="2:4" x14ac:dyDescent="0.25">
      <c r="B57" s="79" t="s">
        <v>73</v>
      </c>
      <c r="C57" s="80">
        <v>0</v>
      </c>
      <c r="D57" s="80">
        <v>66362209.519999981</v>
      </c>
    </row>
    <row r="58" spans="2:4" x14ac:dyDescent="0.25">
      <c r="B58" s="79" t="s">
        <v>74</v>
      </c>
      <c r="C58" s="80">
        <v>0</v>
      </c>
      <c r="D58" s="80">
        <v>0</v>
      </c>
    </row>
    <row r="59" spans="2:4" x14ac:dyDescent="0.25">
      <c r="B59" s="79" t="s">
        <v>75</v>
      </c>
      <c r="C59" s="80">
        <v>0</v>
      </c>
      <c r="D59" s="80">
        <v>0</v>
      </c>
    </row>
    <row r="60" spans="2:4" x14ac:dyDescent="0.25">
      <c r="B60" s="79" t="s">
        <v>76</v>
      </c>
      <c r="C60" s="80">
        <v>0</v>
      </c>
      <c r="D60" s="80">
        <v>0</v>
      </c>
    </row>
    <row r="61" spans="2:4" x14ac:dyDescent="0.25">
      <c r="B61" s="79"/>
      <c r="C61" s="80"/>
      <c r="D61" s="80"/>
    </row>
    <row r="62" spans="2:4" x14ac:dyDescent="0.25">
      <c r="B62" s="76" t="s">
        <v>162</v>
      </c>
      <c r="C62" s="77">
        <f>SUM(C63:C64)</f>
        <v>0</v>
      </c>
      <c r="D62" s="78">
        <f>SUM(D63:D64)</f>
        <v>0</v>
      </c>
    </row>
    <row r="63" spans="2:4" x14ac:dyDescent="0.25">
      <c r="B63" s="79" t="s">
        <v>78</v>
      </c>
      <c r="C63" s="80">
        <v>0</v>
      </c>
      <c r="D63" s="80">
        <v>0</v>
      </c>
    </row>
    <row r="64" spans="2:4" x14ac:dyDescent="0.25">
      <c r="B64" s="79" t="s">
        <v>79</v>
      </c>
      <c r="C64" s="80">
        <v>0</v>
      </c>
      <c r="D64" s="80">
        <v>0</v>
      </c>
    </row>
    <row r="65" spans="2:4" ht="14.25" thickBot="1" x14ac:dyDescent="0.3">
      <c r="B65" s="85"/>
      <c r="C65" s="86"/>
      <c r="D65" s="86"/>
    </row>
    <row r="76" spans="2:4" x14ac:dyDescent="0.3">
      <c r="B76" s="189" t="s">
        <v>82</v>
      </c>
      <c r="C76" s="189"/>
      <c r="D76" s="189"/>
    </row>
  </sheetData>
  <mergeCells count="5">
    <mergeCell ref="B2:D2"/>
    <mergeCell ref="B3:D3"/>
    <mergeCell ref="B4:D4"/>
    <mergeCell ref="B5:D5"/>
    <mergeCell ref="B76:D76"/>
  </mergeCells>
  <printOptions horizontalCentered="1"/>
  <pageMargins left="0.59055118110236227" right="0.59055118110236227" top="0.59055118110236227" bottom="0.59055118110236227" header="0.31496062992125984" footer="0.31496062992125984"/>
  <pageSetup scale="72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0"/>
  <sheetViews>
    <sheetView zoomScale="110" zoomScaleNormal="110" workbookViewId="0"/>
  </sheetViews>
  <sheetFormatPr baseColWidth="10" defaultColWidth="6.85546875" defaultRowHeight="13.5" x14ac:dyDescent="0.25"/>
  <cols>
    <col min="1" max="1" width="2" style="63" customWidth="1"/>
    <col min="2" max="2" width="87" style="63" customWidth="1"/>
    <col min="3" max="4" width="19.28515625" style="64" customWidth="1"/>
    <col min="5" max="16384" width="6.85546875" style="63"/>
  </cols>
  <sheetData>
    <row r="1" spans="2:4" ht="9.75" customHeight="1" thickBot="1" x14ac:dyDescent="0.3"/>
    <row r="2" spans="2:4" ht="15" x14ac:dyDescent="0.25">
      <c r="B2" s="177" t="s">
        <v>20</v>
      </c>
      <c r="C2" s="178"/>
      <c r="D2" s="179"/>
    </row>
    <row r="3" spans="2:4" ht="15" x14ac:dyDescent="0.25">
      <c r="B3" s="180" t="s">
        <v>163</v>
      </c>
      <c r="C3" s="181"/>
      <c r="D3" s="182"/>
    </row>
    <row r="4" spans="2:4" ht="15" x14ac:dyDescent="0.25">
      <c r="B4" s="180" t="s">
        <v>140</v>
      </c>
      <c r="C4" s="181"/>
      <c r="D4" s="182"/>
    </row>
    <row r="5" spans="2:4" ht="17.25" x14ac:dyDescent="0.25">
      <c r="B5" s="186" t="s">
        <v>22</v>
      </c>
      <c r="C5" s="187"/>
      <c r="D5" s="188"/>
    </row>
    <row r="6" spans="2:4" x14ac:dyDescent="0.25">
      <c r="B6" s="65"/>
      <c r="C6" s="66"/>
      <c r="D6" s="67"/>
    </row>
    <row r="7" spans="2:4" ht="14.25" thickBot="1" x14ac:dyDescent="0.3">
      <c r="B7" s="68"/>
      <c r="C7" s="69"/>
      <c r="D7" s="70"/>
    </row>
    <row r="8" spans="2:4" ht="23.25" customHeight="1" thickBot="1" x14ac:dyDescent="0.3">
      <c r="B8" s="71" t="s">
        <v>23</v>
      </c>
      <c r="C8" s="71">
        <v>2021</v>
      </c>
      <c r="D8" s="71">
        <v>2020</v>
      </c>
    </row>
    <row r="9" spans="2:4" ht="6" customHeight="1" thickBot="1" x14ac:dyDescent="0.3">
      <c r="B9" s="88"/>
      <c r="C9" s="89"/>
      <c r="D9" s="89"/>
    </row>
    <row r="10" spans="2:4" x14ac:dyDescent="0.25">
      <c r="B10" s="73" t="s">
        <v>164</v>
      </c>
      <c r="C10" s="90"/>
      <c r="D10" s="90"/>
    </row>
    <row r="11" spans="2:4" x14ac:dyDescent="0.25">
      <c r="B11" s="76" t="s">
        <v>152</v>
      </c>
      <c r="C11" s="83">
        <f>SUM(C12:C21)</f>
        <v>4072115151.7600002</v>
      </c>
      <c r="D11" s="83">
        <f>SUM(D12:D21)</f>
        <v>3726567377.3699999</v>
      </c>
    </row>
    <row r="12" spans="2:4" x14ac:dyDescent="0.25">
      <c r="B12" s="79" t="s">
        <v>87</v>
      </c>
      <c r="C12" s="37">
        <v>0</v>
      </c>
      <c r="D12" s="37">
        <v>0</v>
      </c>
    </row>
    <row r="13" spans="2:4" x14ac:dyDescent="0.25">
      <c r="B13" s="79" t="s">
        <v>88</v>
      </c>
      <c r="C13" s="37">
        <v>0</v>
      </c>
      <c r="D13" s="37">
        <v>0</v>
      </c>
    </row>
    <row r="14" spans="2:4" x14ac:dyDescent="0.25">
      <c r="B14" s="79" t="s">
        <v>89</v>
      </c>
      <c r="C14" s="37">
        <v>0</v>
      </c>
      <c r="D14" s="37">
        <v>0</v>
      </c>
    </row>
    <row r="15" spans="2:4" x14ac:dyDescent="0.25">
      <c r="B15" s="79" t="s">
        <v>90</v>
      </c>
      <c r="C15" s="37">
        <v>0</v>
      </c>
      <c r="D15" s="37">
        <v>0</v>
      </c>
    </row>
    <row r="16" spans="2:4" x14ac:dyDescent="0.25">
      <c r="B16" s="79" t="s">
        <v>91</v>
      </c>
      <c r="C16" s="37">
        <v>6633659.5700000003</v>
      </c>
      <c r="D16" s="37">
        <v>12645027.49</v>
      </c>
    </row>
    <row r="17" spans="2:4" x14ac:dyDescent="0.25">
      <c r="B17" s="79" t="s">
        <v>165</v>
      </c>
      <c r="C17" s="37">
        <v>0</v>
      </c>
      <c r="D17" s="37">
        <v>0</v>
      </c>
    </row>
    <row r="18" spans="2:4" x14ac:dyDescent="0.25">
      <c r="B18" s="79" t="s">
        <v>93</v>
      </c>
      <c r="C18" s="37">
        <v>280806927.20999998</v>
      </c>
      <c r="D18" s="37">
        <v>242734363.68000001</v>
      </c>
    </row>
    <row r="19" spans="2:4" ht="27" x14ac:dyDescent="0.25">
      <c r="B19" s="91" t="s">
        <v>95</v>
      </c>
      <c r="C19" s="37">
        <v>47721255.399999999</v>
      </c>
      <c r="D19" s="37">
        <v>94748601.540000007</v>
      </c>
    </row>
    <row r="20" spans="2:4" x14ac:dyDescent="0.25">
      <c r="B20" s="91" t="s">
        <v>96</v>
      </c>
      <c r="C20" s="37">
        <v>3736880399.8200002</v>
      </c>
      <c r="D20" s="37">
        <v>3376150104</v>
      </c>
    </row>
    <row r="21" spans="2:4" x14ac:dyDescent="0.25">
      <c r="B21" s="165" t="s">
        <v>166</v>
      </c>
      <c r="C21" s="37">
        <v>72909.759999999995</v>
      </c>
      <c r="D21" s="37">
        <v>289280.65999999997</v>
      </c>
    </row>
    <row r="22" spans="2:4" ht="12.75" customHeight="1" x14ac:dyDescent="0.25">
      <c r="B22" s="81"/>
      <c r="C22" s="82"/>
      <c r="D22" s="82"/>
    </row>
    <row r="23" spans="2:4" x14ac:dyDescent="0.25">
      <c r="B23" s="76" t="s">
        <v>153</v>
      </c>
      <c r="C23" s="83">
        <f>SUM(C24:C39)</f>
        <v>4003941328.29</v>
      </c>
      <c r="D23" s="83">
        <f>SUM(D24:D39)</f>
        <v>3811268444.3299999</v>
      </c>
    </row>
    <row r="24" spans="2:4" x14ac:dyDescent="0.25">
      <c r="B24" s="79" t="s">
        <v>106</v>
      </c>
      <c r="C24" s="37">
        <v>3467638640.4200001</v>
      </c>
      <c r="D24" s="37">
        <v>3366195555.48</v>
      </c>
    </row>
    <row r="25" spans="2:4" x14ac:dyDescent="0.25">
      <c r="B25" s="79" t="s">
        <v>107</v>
      </c>
      <c r="C25" s="37">
        <v>88070987.239999995</v>
      </c>
      <c r="D25" s="37">
        <v>92068850</v>
      </c>
    </row>
    <row r="26" spans="2:4" x14ac:dyDescent="0.25">
      <c r="B26" s="79" t="s">
        <v>108</v>
      </c>
      <c r="C26" s="37">
        <v>192803813.87</v>
      </c>
      <c r="D26" s="37">
        <v>159284107.61000001</v>
      </c>
    </row>
    <row r="27" spans="2:4" x14ac:dyDescent="0.25">
      <c r="B27" s="79" t="s">
        <v>110</v>
      </c>
      <c r="C27" s="37">
        <v>0</v>
      </c>
      <c r="D27" s="37">
        <v>0</v>
      </c>
    </row>
    <row r="28" spans="2:4" x14ac:dyDescent="0.25">
      <c r="B28" s="79" t="s">
        <v>111</v>
      </c>
      <c r="C28" s="37">
        <v>0</v>
      </c>
      <c r="D28" s="37">
        <v>0</v>
      </c>
    </row>
    <row r="29" spans="2:4" x14ac:dyDescent="0.25">
      <c r="B29" s="79" t="s">
        <v>112</v>
      </c>
      <c r="C29" s="37">
        <v>0</v>
      </c>
      <c r="D29" s="37">
        <v>0</v>
      </c>
    </row>
    <row r="30" spans="2:4" x14ac:dyDescent="0.25">
      <c r="B30" s="79" t="s">
        <v>113</v>
      </c>
      <c r="C30" s="37">
        <v>248003242.71000001</v>
      </c>
      <c r="D30" s="37">
        <v>171797808.53999999</v>
      </c>
    </row>
    <row r="31" spans="2:4" x14ac:dyDescent="0.25">
      <c r="B31" s="79" t="s">
        <v>114</v>
      </c>
      <c r="C31" s="37">
        <v>0</v>
      </c>
      <c r="D31" s="37">
        <v>0</v>
      </c>
    </row>
    <row r="32" spans="2:4" x14ac:dyDescent="0.25">
      <c r="B32" s="79" t="s">
        <v>115</v>
      </c>
      <c r="C32" s="37">
        <v>0</v>
      </c>
      <c r="D32" s="37">
        <v>0</v>
      </c>
    </row>
    <row r="33" spans="2:4" x14ac:dyDescent="0.25">
      <c r="B33" s="79" t="s">
        <v>116</v>
      </c>
      <c r="C33" s="37">
        <v>0</v>
      </c>
      <c r="D33" s="37">
        <v>0</v>
      </c>
    </row>
    <row r="34" spans="2:4" x14ac:dyDescent="0.25">
      <c r="B34" s="79" t="s">
        <v>117</v>
      </c>
      <c r="C34" s="37">
        <v>0</v>
      </c>
      <c r="D34" s="37">
        <v>952491.2</v>
      </c>
    </row>
    <row r="35" spans="2:4" x14ac:dyDescent="0.25">
      <c r="B35" s="79" t="s">
        <v>118</v>
      </c>
      <c r="C35" s="37">
        <v>0</v>
      </c>
      <c r="D35" s="37">
        <v>0</v>
      </c>
    </row>
    <row r="36" spans="2:4" x14ac:dyDescent="0.25">
      <c r="B36" s="79" t="s">
        <v>167</v>
      </c>
      <c r="C36" s="37">
        <v>0</v>
      </c>
      <c r="D36" s="37">
        <v>0</v>
      </c>
    </row>
    <row r="37" spans="2:4" x14ac:dyDescent="0.25">
      <c r="B37" s="79" t="s">
        <v>68</v>
      </c>
      <c r="C37" s="37">
        <v>0</v>
      </c>
      <c r="D37" s="37">
        <v>0</v>
      </c>
    </row>
    <row r="38" spans="2:4" x14ac:dyDescent="0.25">
      <c r="B38" s="79" t="s">
        <v>121</v>
      </c>
      <c r="C38" s="37">
        <v>7356966.5499999998</v>
      </c>
      <c r="D38" s="37">
        <v>20580158.59</v>
      </c>
    </row>
    <row r="39" spans="2:4" x14ac:dyDescent="0.25">
      <c r="B39" s="165" t="s">
        <v>168</v>
      </c>
      <c r="C39" s="37">
        <v>67677.5</v>
      </c>
      <c r="D39" s="37">
        <v>389472.91</v>
      </c>
    </row>
    <row r="40" spans="2:4" ht="12.75" customHeight="1" x14ac:dyDescent="0.25">
      <c r="B40" s="81"/>
      <c r="C40" s="82"/>
      <c r="D40" s="82"/>
    </row>
    <row r="41" spans="2:4" x14ac:dyDescent="0.25">
      <c r="B41" s="76" t="s">
        <v>169</v>
      </c>
      <c r="C41" s="166">
        <f>+C11-C23</f>
        <v>68173823.470000267</v>
      </c>
      <c r="D41" s="166">
        <f>+D11-D23</f>
        <v>-84701066.960000038</v>
      </c>
    </row>
    <row r="42" spans="2:4" ht="12.75" customHeight="1" x14ac:dyDescent="0.25">
      <c r="B42" s="81"/>
      <c r="C42" s="82"/>
      <c r="D42" s="82"/>
    </row>
    <row r="43" spans="2:4" ht="12.75" customHeight="1" x14ac:dyDescent="0.25">
      <c r="B43" s="81"/>
      <c r="C43" s="82"/>
      <c r="D43" s="82"/>
    </row>
    <row r="44" spans="2:4" x14ac:dyDescent="0.25">
      <c r="B44" s="76" t="s">
        <v>170</v>
      </c>
      <c r="C44" s="83"/>
      <c r="D44" s="83"/>
    </row>
    <row r="45" spans="2:4" x14ac:dyDescent="0.25">
      <c r="B45" s="76" t="s">
        <v>152</v>
      </c>
      <c r="C45" s="83">
        <v>0</v>
      </c>
      <c r="D45" s="83">
        <v>0</v>
      </c>
    </row>
    <row r="46" spans="2:4" x14ac:dyDescent="0.25">
      <c r="B46" s="79" t="s">
        <v>51</v>
      </c>
      <c r="C46" s="80">
        <v>0</v>
      </c>
      <c r="D46" s="37">
        <v>0</v>
      </c>
    </row>
    <row r="47" spans="2:4" x14ac:dyDescent="0.25">
      <c r="B47" s="79" t="s">
        <v>53</v>
      </c>
      <c r="C47" s="80">
        <v>0</v>
      </c>
      <c r="D47" s="37">
        <v>0</v>
      </c>
    </row>
    <row r="48" spans="2:4" x14ac:dyDescent="0.25">
      <c r="B48" s="165" t="s">
        <v>171</v>
      </c>
      <c r="C48" s="80">
        <v>0</v>
      </c>
      <c r="D48" s="37">
        <v>0</v>
      </c>
    </row>
    <row r="49" spans="2:4" ht="12.75" customHeight="1" x14ac:dyDescent="0.25">
      <c r="B49" s="81"/>
      <c r="C49" s="82"/>
      <c r="D49" s="82"/>
    </row>
    <row r="50" spans="2:4" x14ac:dyDescent="0.25">
      <c r="B50" s="76" t="s">
        <v>153</v>
      </c>
      <c r="C50" s="83">
        <f>SUM(C51:C53)</f>
        <v>30363808.219999999</v>
      </c>
      <c r="D50" s="83">
        <f>SUM(D51:D53)</f>
        <v>34258803.200000003</v>
      </c>
    </row>
    <row r="51" spans="2:4" x14ac:dyDescent="0.25">
      <c r="B51" s="79" t="s">
        <v>51</v>
      </c>
      <c r="C51" s="80">
        <v>3378978.6799999997</v>
      </c>
      <c r="D51" s="80">
        <v>5688512.3300000019</v>
      </c>
    </row>
    <row r="52" spans="2:4" x14ac:dyDescent="0.25">
      <c r="B52" s="79" t="s">
        <v>53</v>
      </c>
      <c r="C52" s="80">
        <v>25798718.899999999</v>
      </c>
      <c r="D52" s="80">
        <v>27900197.800000001</v>
      </c>
    </row>
    <row r="53" spans="2:4" x14ac:dyDescent="0.25">
      <c r="B53" s="165" t="s">
        <v>172</v>
      </c>
      <c r="C53" s="80">
        <v>1186110.6400000006</v>
      </c>
      <c r="D53" s="80">
        <v>670093.06999999995</v>
      </c>
    </row>
    <row r="54" spans="2:4" x14ac:dyDescent="0.25">
      <c r="B54" s="79"/>
      <c r="C54" s="80"/>
      <c r="D54" s="80"/>
    </row>
    <row r="55" spans="2:4" x14ac:dyDescent="0.25">
      <c r="B55" s="76" t="s">
        <v>173</v>
      </c>
      <c r="C55" s="83">
        <f>+C45-C50</f>
        <v>-30363808.219999999</v>
      </c>
      <c r="D55" s="83">
        <f>+D45-D50</f>
        <v>-34258803.200000003</v>
      </c>
    </row>
    <row r="56" spans="2:4" ht="12.75" customHeight="1" x14ac:dyDescent="0.25">
      <c r="B56" s="81"/>
      <c r="C56" s="82"/>
      <c r="D56" s="82"/>
    </row>
    <row r="57" spans="2:4" ht="12.75" customHeight="1" x14ac:dyDescent="0.25">
      <c r="B57" s="81"/>
      <c r="C57" s="82"/>
      <c r="D57" s="82"/>
    </row>
    <row r="58" spans="2:4" x14ac:dyDescent="0.25">
      <c r="B58" s="76" t="s">
        <v>174</v>
      </c>
      <c r="C58" s="83"/>
      <c r="D58" s="83"/>
    </row>
    <row r="59" spans="2:4" x14ac:dyDescent="0.25">
      <c r="B59" s="76" t="s">
        <v>152</v>
      </c>
      <c r="C59" s="83">
        <f>SUM(C60:C63)</f>
        <v>137895083.56999999</v>
      </c>
      <c r="D59" s="83">
        <f>SUM(D60:D63)</f>
        <v>370399045.23999977</v>
      </c>
    </row>
    <row r="60" spans="2:4" x14ac:dyDescent="0.25">
      <c r="B60" s="79" t="s">
        <v>175</v>
      </c>
      <c r="C60" s="80">
        <v>0</v>
      </c>
      <c r="D60" s="37">
        <v>0</v>
      </c>
    </row>
    <row r="61" spans="2:4" x14ac:dyDescent="0.25">
      <c r="B61" s="79" t="s">
        <v>176</v>
      </c>
      <c r="C61" s="80">
        <v>0</v>
      </c>
      <c r="D61" s="37">
        <v>0</v>
      </c>
    </row>
    <row r="62" spans="2:4" x14ac:dyDescent="0.25">
      <c r="B62" s="79" t="s">
        <v>177</v>
      </c>
      <c r="C62" s="80">
        <v>0</v>
      </c>
      <c r="D62" s="37">
        <v>0</v>
      </c>
    </row>
    <row r="63" spans="2:4" x14ac:dyDescent="0.25">
      <c r="B63" s="165" t="s">
        <v>178</v>
      </c>
      <c r="C63" s="80">
        <v>137895083.56999999</v>
      </c>
      <c r="D63" s="80">
        <v>370399045.23999977</v>
      </c>
    </row>
    <row r="64" spans="2:4" x14ac:dyDescent="0.25">
      <c r="B64" s="79"/>
      <c r="C64" s="80"/>
      <c r="D64" s="37"/>
    </row>
    <row r="65" spans="1:4" x14ac:dyDescent="0.25">
      <c r="B65" s="76" t="s">
        <v>153</v>
      </c>
      <c r="C65" s="83">
        <f>SUM(C66:C69)</f>
        <v>182887817.68000004</v>
      </c>
      <c r="D65" s="83">
        <f>SUM(D66:D69)</f>
        <v>3933886.8799999994</v>
      </c>
    </row>
    <row r="66" spans="1:4" x14ac:dyDescent="0.25">
      <c r="B66" s="79" t="s">
        <v>179</v>
      </c>
      <c r="C66" s="80"/>
      <c r="D66" s="80"/>
    </row>
    <row r="67" spans="1:4" x14ac:dyDescent="0.25">
      <c r="B67" s="79" t="s">
        <v>176</v>
      </c>
      <c r="C67" s="80"/>
      <c r="D67" s="80"/>
    </row>
    <row r="68" spans="1:4" x14ac:dyDescent="0.25">
      <c r="B68" s="79" t="s">
        <v>177</v>
      </c>
      <c r="C68" s="80"/>
      <c r="D68" s="80"/>
    </row>
    <row r="69" spans="1:4" x14ac:dyDescent="0.25">
      <c r="B69" s="165" t="s">
        <v>180</v>
      </c>
      <c r="C69" s="80">
        <v>182887817.68000004</v>
      </c>
      <c r="D69" s="80">
        <v>3933886.8799999994</v>
      </c>
    </row>
    <row r="70" spans="1:4" x14ac:dyDescent="0.25">
      <c r="B70" s="79"/>
      <c r="C70" s="80"/>
      <c r="D70" s="80"/>
    </row>
    <row r="71" spans="1:4" x14ac:dyDescent="0.25">
      <c r="B71" s="76" t="s">
        <v>181</v>
      </c>
      <c r="C71" s="83">
        <f>+C59-C65</f>
        <v>-44992734.110000044</v>
      </c>
      <c r="D71" s="83">
        <f>+D59-D65</f>
        <v>366465158.35999978</v>
      </c>
    </row>
    <row r="72" spans="1:4" ht="12.75" customHeight="1" x14ac:dyDescent="0.25">
      <c r="B72" s="81"/>
      <c r="C72" s="82"/>
      <c r="D72" s="82"/>
    </row>
    <row r="73" spans="1:4" ht="12.75" customHeight="1" x14ac:dyDescent="0.25">
      <c r="B73" s="81"/>
      <c r="C73" s="82"/>
      <c r="D73" s="82"/>
    </row>
    <row r="74" spans="1:4" x14ac:dyDescent="0.25">
      <c r="B74" s="76" t="s">
        <v>182</v>
      </c>
      <c r="C74" s="83">
        <f>+C41+C55+C71</f>
        <v>-7182718.8599997759</v>
      </c>
      <c r="D74" s="83">
        <f>+D41+D55+D71</f>
        <v>247505288.19999975</v>
      </c>
    </row>
    <row r="75" spans="1:4" x14ac:dyDescent="0.25">
      <c r="B75" s="79"/>
      <c r="C75" s="80"/>
      <c r="D75" s="80"/>
    </row>
    <row r="76" spans="1:4" x14ac:dyDescent="0.25">
      <c r="A76" s="92" t="s">
        <v>183</v>
      </c>
      <c r="B76" s="79" t="s">
        <v>184</v>
      </c>
      <c r="C76" s="80">
        <v>449100177.81</v>
      </c>
      <c r="D76" s="93">
        <v>201594889.61000001</v>
      </c>
    </row>
    <row r="77" spans="1:4" x14ac:dyDescent="0.25">
      <c r="A77" s="92" t="s">
        <v>185</v>
      </c>
      <c r="B77" s="79" t="s">
        <v>186</v>
      </c>
      <c r="C77" s="80">
        <v>441917458.94999999</v>
      </c>
      <c r="D77" s="80">
        <v>449100177.81</v>
      </c>
    </row>
    <row r="78" spans="1:4" ht="14.25" thickBot="1" x14ac:dyDescent="0.3">
      <c r="B78" s="94"/>
      <c r="C78" s="95"/>
      <c r="D78" s="95"/>
    </row>
    <row r="90" spans="1:14" s="64" customFormat="1" ht="13.5" customHeight="1" x14ac:dyDescent="0.3">
      <c r="A90" s="63"/>
      <c r="B90" s="189" t="s">
        <v>82</v>
      </c>
      <c r="C90" s="189"/>
      <c r="D90" s="189"/>
      <c r="E90" s="63"/>
      <c r="F90" s="63"/>
      <c r="G90" s="63"/>
      <c r="H90" s="63"/>
      <c r="I90" s="63"/>
      <c r="J90" s="63"/>
      <c r="K90" s="63"/>
      <c r="L90" s="63"/>
      <c r="M90" s="63"/>
      <c r="N90" s="63"/>
    </row>
  </sheetData>
  <mergeCells count="5">
    <mergeCell ref="B2:D2"/>
    <mergeCell ref="B3:D3"/>
    <mergeCell ref="B4:D4"/>
    <mergeCell ref="B5:D5"/>
    <mergeCell ref="B90:D90"/>
  </mergeCells>
  <printOptions horizontalCentered="1"/>
  <pageMargins left="0.59055118110236227" right="0.59055118110236227" top="0.59055118110236227" bottom="0.59055118110236227" header="0.31496062992125984" footer="0.31496062992125984"/>
  <pageSetup scale="74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44"/>
  <sheetViews>
    <sheetView zoomScale="110" zoomScaleNormal="110" workbookViewId="0"/>
  </sheetViews>
  <sheetFormatPr baseColWidth="10" defaultRowHeight="13.5" x14ac:dyDescent="0.3"/>
  <cols>
    <col min="1" max="1" width="2" style="3" customWidth="1"/>
    <col min="2" max="2" width="58.42578125" style="3" bestFit="1" customWidth="1"/>
    <col min="3" max="3" width="16.7109375" style="4" customWidth="1"/>
    <col min="4" max="4" width="15.28515625" style="4" bestFit="1" customWidth="1"/>
    <col min="5" max="5" width="15.85546875" style="4" bestFit="1" customWidth="1"/>
    <col min="6" max="6" width="15.85546875" style="4" customWidth="1"/>
    <col min="7" max="7" width="16.7109375" style="4" customWidth="1"/>
    <col min="8" max="8" width="11.42578125" style="3"/>
    <col min="9" max="9" width="12.28515625" style="3" bestFit="1" customWidth="1"/>
    <col min="10" max="16384" width="11.42578125" style="3"/>
  </cols>
  <sheetData>
    <row r="1" spans="2:7" ht="9.75" customHeight="1" thickBot="1" x14ac:dyDescent="0.35"/>
    <row r="2" spans="2:7" ht="16.5" x14ac:dyDescent="0.3">
      <c r="B2" s="167" t="s">
        <v>20</v>
      </c>
      <c r="C2" s="168"/>
      <c r="D2" s="168"/>
      <c r="E2" s="168"/>
      <c r="F2" s="168"/>
      <c r="G2" s="169"/>
    </row>
    <row r="3" spans="2:7" ht="16.5" x14ac:dyDescent="0.3">
      <c r="B3" s="170" t="s">
        <v>11</v>
      </c>
      <c r="C3" s="171"/>
      <c r="D3" s="171"/>
      <c r="E3" s="171"/>
      <c r="F3" s="171"/>
      <c r="G3" s="172"/>
    </row>
    <row r="4" spans="2:7" ht="16.5" x14ac:dyDescent="0.3">
      <c r="B4" s="170" t="s">
        <v>83</v>
      </c>
      <c r="C4" s="171"/>
      <c r="D4" s="171"/>
      <c r="E4" s="171"/>
      <c r="F4" s="171"/>
      <c r="G4" s="172"/>
    </row>
    <row r="5" spans="2:7" ht="17.25" x14ac:dyDescent="0.3">
      <c r="B5" s="173" t="s">
        <v>22</v>
      </c>
      <c r="C5" s="174"/>
      <c r="D5" s="174"/>
      <c r="E5" s="174"/>
      <c r="F5" s="174"/>
      <c r="G5" s="175"/>
    </row>
    <row r="6" spans="2:7" x14ac:dyDescent="0.3">
      <c r="B6" s="5"/>
      <c r="G6" s="6"/>
    </row>
    <row r="7" spans="2:7" ht="14.25" thickBot="1" x14ac:dyDescent="0.35">
      <c r="B7" s="5"/>
      <c r="G7" s="6"/>
    </row>
    <row r="8" spans="2:7" ht="26.25" thickBot="1" x14ac:dyDescent="0.35">
      <c r="B8" s="96" t="s">
        <v>23</v>
      </c>
      <c r="C8" s="96" t="s">
        <v>187</v>
      </c>
      <c r="D8" s="96" t="s">
        <v>188</v>
      </c>
      <c r="E8" s="96" t="s">
        <v>189</v>
      </c>
      <c r="F8" s="96" t="s">
        <v>190</v>
      </c>
      <c r="G8" s="96" t="s">
        <v>191</v>
      </c>
    </row>
    <row r="9" spans="2:7" ht="4.5" customHeight="1" thickBot="1" x14ac:dyDescent="0.35">
      <c r="B9" s="5"/>
      <c r="G9" s="6"/>
    </row>
    <row r="10" spans="2:7" x14ac:dyDescent="0.3">
      <c r="B10" s="10" t="s">
        <v>24</v>
      </c>
      <c r="C10" s="58">
        <f>C11+C20</f>
        <v>3436175387.4200001</v>
      </c>
      <c r="D10" s="58">
        <f t="shared" ref="D10:G10" si="0">D11+D20</f>
        <v>17555263001.120003</v>
      </c>
      <c r="E10" s="58">
        <f t="shared" si="0"/>
        <v>17609869407.139999</v>
      </c>
      <c r="F10" s="58">
        <f t="shared" si="0"/>
        <v>3381568981.400001</v>
      </c>
      <c r="G10" s="58">
        <f t="shared" si="0"/>
        <v>-54606406.019998848</v>
      </c>
    </row>
    <row r="11" spans="2:7" x14ac:dyDescent="0.3">
      <c r="B11" s="14" t="s">
        <v>26</v>
      </c>
      <c r="C11" s="60">
        <f>SUM(C12:C18)</f>
        <v>846275624.00999987</v>
      </c>
      <c r="D11" s="60">
        <f t="shared" ref="D11:F11" si="1">SUM(D12:D18)</f>
        <v>17502841968.470001</v>
      </c>
      <c r="E11" s="60">
        <f t="shared" si="1"/>
        <v>17587412117.48</v>
      </c>
      <c r="F11" s="60">
        <f t="shared" si="1"/>
        <v>761705475.00000083</v>
      </c>
      <c r="G11" s="60">
        <f>SUM(G12:G19)</f>
        <v>-84570149.009998843</v>
      </c>
    </row>
    <row r="12" spans="2:7" x14ac:dyDescent="0.3">
      <c r="B12" s="17" t="s">
        <v>28</v>
      </c>
      <c r="C12" s="15">
        <v>449100177.81</v>
      </c>
      <c r="D12" s="15">
        <v>13252944081.690001</v>
      </c>
      <c r="E12" s="15">
        <v>13260126800.549999</v>
      </c>
      <c r="F12" s="15">
        <v>441917458.95000076</v>
      </c>
      <c r="G12" s="60">
        <v>-7182718.859998703</v>
      </c>
    </row>
    <row r="13" spans="2:7" x14ac:dyDescent="0.3">
      <c r="B13" s="17" t="s">
        <v>30</v>
      </c>
      <c r="C13" s="15">
        <v>395339553.99000001</v>
      </c>
      <c r="D13" s="15">
        <v>4249575145.8200002</v>
      </c>
      <c r="E13" s="15">
        <v>4327285316.9300003</v>
      </c>
      <c r="F13" s="15">
        <v>317629382.88000011</v>
      </c>
      <c r="G13" s="60">
        <v>-77710171.110000134</v>
      </c>
    </row>
    <row r="14" spans="2:7" x14ac:dyDescent="0.3">
      <c r="B14" s="17" t="s">
        <v>32</v>
      </c>
      <c r="C14" s="15">
        <v>3018.75</v>
      </c>
      <c r="D14" s="15">
        <v>322740.96000000002</v>
      </c>
      <c r="E14" s="15">
        <v>0</v>
      </c>
      <c r="F14" s="15">
        <v>325759.71000000002</v>
      </c>
      <c r="G14" s="60">
        <v>322740.96000000002</v>
      </c>
    </row>
    <row r="15" spans="2:7" x14ac:dyDescent="0.3">
      <c r="B15" s="17" t="s">
        <v>34</v>
      </c>
      <c r="C15" s="15">
        <v>0</v>
      </c>
      <c r="D15" s="15">
        <v>0</v>
      </c>
      <c r="E15" s="15">
        <v>0</v>
      </c>
      <c r="F15" s="15">
        <v>0</v>
      </c>
      <c r="G15" s="60">
        <v>0</v>
      </c>
    </row>
    <row r="16" spans="2:7" x14ac:dyDescent="0.3">
      <c r="B16" s="17" t="s">
        <v>36</v>
      </c>
      <c r="C16" s="15">
        <v>757409.04</v>
      </c>
      <c r="D16" s="15">
        <v>0</v>
      </c>
      <c r="E16" s="15">
        <v>0</v>
      </c>
      <c r="F16" s="15">
        <v>757409.04</v>
      </c>
      <c r="G16" s="60">
        <v>0</v>
      </c>
    </row>
    <row r="17" spans="2:7" x14ac:dyDescent="0.3">
      <c r="B17" s="17" t="s">
        <v>38</v>
      </c>
      <c r="C17" s="15">
        <v>0</v>
      </c>
      <c r="D17" s="15">
        <v>0</v>
      </c>
      <c r="E17" s="15">
        <v>0</v>
      </c>
      <c r="F17" s="15">
        <v>0</v>
      </c>
      <c r="G17" s="60">
        <v>0</v>
      </c>
    </row>
    <row r="18" spans="2:7" x14ac:dyDescent="0.3">
      <c r="B18" s="17" t="s">
        <v>40</v>
      </c>
      <c r="C18" s="15">
        <v>1075464.42</v>
      </c>
      <c r="D18" s="15">
        <v>0</v>
      </c>
      <c r="E18" s="15">
        <v>0</v>
      </c>
      <c r="F18" s="15">
        <v>1075464.42</v>
      </c>
      <c r="G18" s="60">
        <v>0</v>
      </c>
    </row>
    <row r="19" spans="2:7" x14ac:dyDescent="0.3">
      <c r="B19" s="14"/>
      <c r="C19" s="15"/>
      <c r="D19" s="15"/>
      <c r="E19" s="15"/>
      <c r="F19" s="15"/>
      <c r="G19" s="60"/>
    </row>
    <row r="20" spans="2:7" x14ac:dyDescent="0.3">
      <c r="B20" s="14" t="s">
        <v>45</v>
      </c>
      <c r="C20" s="60">
        <f>SUM(C21:C29)</f>
        <v>2589899763.4100003</v>
      </c>
      <c r="D20" s="60">
        <f>SUM(D21:D29)</f>
        <v>52421032.649999999</v>
      </c>
      <c r="E20" s="60">
        <f>SUM(E21:E29)</f>
        <v>22457289.66</v>
      </c>
      <c r="F20" s="60">
        <f>SUM(F21:F29)</f>
        <v>2619863506.4000001</v>
      </c>
      <c r="G20" s="60">
        <f>SUM(G21:G29)</f>
        <v>29963742.989999995</v>
      </c>
    </row>
    <row r="21" spans="2:7" x14ac:dyDescent="0.3">
      <c r="B21" s="17" t="s">
        <v>47</v>
      </c>
      <c r="C21" s="15">
        <v>0</v>
      </c>
      <c r="D21" s="15">
        <v>0</v>
      </c>
      <c r="E21" s="15">
        <v>0</v>
      </c>
      <c r="F21" s="15">
        <v>0</v>
      </c>
      <c r="G21" s="60">
        <v>0</v>
      </c>
    </row>
    <row r="22" spans="2:7" x14ac:dyDescent="0.3">
      <c r="B22" s="17" t="s">
        <v>49</v>
      </c>
      <c r="C22" s="15">
        <v>0</v>
      </c>
      <c r="D22" s="15">
        <v>0</v>
      </c>
      <c r="E22" s="15">
        <v>0</v>
      </c>
      <c r="F22" s="15">
        <v>0</v>
      </c>
      <c r="G22" s="60">
        <v>0</v>
      </c>
    </row>
    <row r="23" spans="2:7" x14ac:dyDescent="0.3">
      <c r="B23" s="17" t="s">
        <v>51</v>
      </c>
      <c r="C23" s="15">
        <v>830562009.88</v>
      </c>
      <c r="D23" s="15">
        <v>25444821.91</v>
      </c>
      <c r="E23" s="15">
        <v>3069145.16</v>
      </c>
      <c r="F23" s="15">
        <v>852937686.63</v>
      </c>
      <c r="G23" s="60">
        <v>22375676.75</v>
      </c>
    </row>
    <row r="24" spans="2:7" x14ac:dyDescent="0.3">
      <c r="B24" s="17" t="s">
        <v>53</v>
      </c>
      <c r="C24" s="15">
        <v>1692467257.1199999</v>
      </c>
      <c r="D24" s="15">
        <v>25790100.099999998</v>
      </c>
      <c r="E24" s="15">
        <v>0</v>
      </c>
      <c r="F24" s="15">
        <v>1718257357.2199998</v>
      </c>
      <c r="G24" s="60">
        <v>25790100.099999998</v>
      </c>
    </row>
    <row r="25" spans="2:7" x14ac:dyDescent="0.3">
      <c r="B25" s="17" t="s">
        <v>55</v>
      </c>
      <c r="C25" s="15">
        <v>81073785.629999995</v>
      </c>
      <c r="D25" s="15">
        <v>1186110.6399999999</v>
      </c>
      <c r="E25" s="15">
        <v>0</v>
      </c>
      <c r="F25" s="15">
        <v>82259896.269999996</v>
      </c>
      <c r="G25" s="60">
        <v>1186110.6399999999</v>
      </c>
    </row>
    <row r="26" spans="2:7" x14ac:dyDescent="0.3">
      <c r="B26" s="17" t="s">
        <v>57</v>
      </c>
      <c r="C26" s="15">
        <v>-14203289.220000001</v>
      </c>
      <c r="D26" s="15">
        <v>0</v>
      </c>
      <c r="E26" s="15">
        <v>19388144.5</v>
      </c>
      <c r="F26" s="15">
        <v>-33591433.719999999</v>
      </c>
      <c r="G26" s="60">
        <v>-19388144.5</v>
      </c>
    </row>
    <row r="27" spans="2:7" x14ac:dyDescent="0.3">
      <c r="B27" s="17" t="s">
        <v>59</v>
      </c>
      <c r="C27" s="15">
        <v>0</v>
      </c>
      <c r="D27" s="15">
        <v>0</v>
      </c>
      <c r="E27" s="15">
        <v>0</v>
      </c>
      <c r="F27" s="15">
        <v>0</v>
      </c>
      <c r="G27" s="60">
        <v>0</v>
      </c>
    </row>
    <row r="28" spans="2:7" x14ac:dyDescent="0.3">
      <c r="B28" s="17" t="s">
        <v>61</v>
      </c>
      <c r="C28" s="15">
        <v>0</v>
      </c>
      <c r="D28" s="15">
        <v>0</v>
      </c>
      <c r="E28" s="15">
        <v>0</v>
      </c>
      <c r="F28" s="15">
        <v>0</v>
      </c>
      <c r="G28" s="60">
        <v>0</v>
      </c>
    </row>
    <row r="29" spans="2:7" x14ac:dyDescent="0.3">
      <c r="B29" s="17" t="s">
        <v>63</v>
      </c>
      <c r="C29" s="15">
        <v>0</v>
      </c>
      <c r="D29" s="15">
        <v>0</v>
      </c>
      <c r="E29" s="15">
        <v>0</v>
      </c>
      <c r="F29" s="15">
        <v>0</v>
      </c>
      <c r="G29" s="60">
        <v>0</v>
      </c>
    </row>
    <row r="30" spans="2:7" ht="14.25" thickBot="1" x14ac:dyDescent="0.35">
      <c r="B30" s="24"/>
      <c r="C30" s="25"/>
      <c r="D30" s="25"/>
      <c r="E30" s="25"/>
      <c r="F30" s="25"/>
      <c r="G30" s="25"/>
    </row>
    <row r="44" spans="2:7" x14ac:dyDescent="0.3">
      <c r="B44" s="176" t="s">
        <v>82</v>
      </c>
      <c r="C44" s="176"/>
      <c r="D44" s="176"/>
      <c r="E44" s="176"/>
      <c r="F44" s="176"/>
      <c r="G44" s="176"/>
    </row>
  </sheetData>
  <mergeCells count="5">
    <mergeCell ref="B2:G2"/>
    <mergeCell ref="B3:G3"/>
    <mergeCell ref="B4:G4"/>
    <mergeCell ref="B5:G5"/>
    <mergeCell ref="B44:G44"/>
  </mergeCells>
  <printOptions horizontalCentered="1"/>
  <pageMargins left="0.59055118110236227" right="0.59055118110236227" top="0.59055118110236227" bottom="0.59055118110236227" header="0.31496062992125984" footer="0.31496062992125984"/>
  <pageSetup scale="9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79"/>
  <sheetViews>
    <sheetView zoomScale="110" zoomScaleNormal="110" workbookViewId="0"/>
  </sheetViews>
  <sheetFormatPr baseColWidth="10" defaultColWidth="11.42578125" defaultRowHeight="13.5" x14ac:dyDescent="0.3"/>
  <cols>
    <col min="1" max="1" width="2.85546875" style="3" customWidth="1"/>
    <col min="2" max="2" width="62.28515625" style="3" customWidth="1"/>
    <col min="3" max="6" width="17.85546875" style="4" customWidth="1"/>
    <col min="7" max="16384" width="11.42578125" style="3"/>
  </cols>
  <sheetData>
    <row r="1" spans="2:6" ht="7.5" customHeight="1" thickBot="1" x14ac:dyDescent="0.35"/>
    <row r="2" spans="2:6" ht="15" x14ac:dyDescent="0.3">
      <c r="B2" s="177" t="s">
        <v>20</v>
      </c>
      <c r="C2" s="178"/>
      <c r="D2" s="178"/>
      <c r="E2" s="178"/>
      <c r="F2" s="179"/>
    </row>
    <row r="3" spans="2:6" ht="15" x14ac:dyDescent="0.3">
      <c r="B3" s="180" t="s">
        <v>192</v>
      </c>
      <c r="C3" s="181"/>
      <c r="D3" s="181"/>
      <c r="E3" s="181"/>
      <c r="F3" s="182"/>
    </row>
    <row r="4" spans="2:6" ht="15" x14ac:dyDescent="0.3">
      <c r="B4" s="180" t="s">
        <v>140</v>
      </c>
      <c r="C4" s="181"/>
      <c r="D4" s="181"/>
      <c r="E4" s="181"/>
      <c r="F4" s="182"/>
    </row>
    <row r="5" spans="2:6" ht="17.25" x14ac:dyDescent="0.3">
      <c r="B5" s="186" t="s">
        <v>22</v>
      </c>
      <c r="C5" s="187"/>
      <c r="D5" s="187"/>
      <c r="E5" s="187"/>
      <c r="F5" s="188"/>
    </row>
    <row r="6" spans="2:6" x14ac:dyDescent="0.3">
      <c r="B6" s="65"/>
      <c r="C6" s="66"/>
      <c r="D6" s="66"/>
      <c r="E6" s="66"/>
      <c r="F6" s="67"/>
    </row>
    <row r="7" spans="2:6" ht="14.25" thickBot="1" x14ac:dyDescent="0.35">
      <c r="B7" s="31"/>
      <c r="C7" s="32"/>
      <c r="D7" s="32"/>
      <c r="E7" s="32"/>
      <c r="F7" s="33"/>
    </row>
    <row r="8" spans="2:6" ht="26.25" thickBot="1" x14ac:dyDescent="0.35">
      <c r="B8" s="96" t="s">
        <v>193</v>
      </c>
      <c r="C8" s="97" t="s">
        <v>194</v>
      </c>
      <c r="D8" s="97" t="s">
        <v>195</v>
      </c>
      <c r="E8" s="97" t="s">
        <v>196</v>
      </c>
      <c r="F8" s="97" t="s">
        <v>197</v>
      </c>
    </row>
    <row r="9" spans="2:6" ht="6.75" customHeight="1" thickBot="1" x14ac:dyDescent="0.35">
      <c r="B9" s="98"/>
      <c r="C9" s="99"/>
      <c r="D9" s="99"/>
      <c r="E9" s="99"/>
      <c r="F9" s="100"/>
    </row>
    <row r="10" spans="2:6" x14ac:dyDescent="0.3">
      <c r="B10" s="101" t="s">
        <v>198</v>
      </c>
      <c r="C10" s="102"/>
      <c r="D10" s="102"/>
      <c r="E10" s="103">
        <v>0</v>
      </c>
      <c r="F10" s="103">
        <v>0</v>
      </c>
    </row>
    <row r="11" spans="2:6" x14ac:dyDescent="0.3">
      <c r="B11" s="104" t="s">
        <v>199</v>
      </c>
      <c r="C11" s="105"/>
      <c r="D11" s="105"/>
      <c r="E11" s="106"/>
      <c r="F11" s="106"/>
    </row>
    <row r="12" spans="2:6" x14ac:dyDescent="0.3">
      <c r="B12" s="107" t="s">
        <v>200</v>
      </c>
      <c r="C12" s="108"/>
      <c r="D12" s="108"/>
      <c r="E12" s="106">
        <v>0</v>
      </c>
      <c r="F12" s="106">
        <v>0</v>
      </c>
    </row>
    <row r="13" spans="2:6" x14ac:dyDescent="0.3">
      <c r="B13" s="107" t="s">
        <v>201</v>
      </c>
      <c r="C13" s="108"/>
      <c r="D13" s="108"/>
      <c r="E13" s="106">
        <v>0</v>
      </c>
      <c r="F13" s="106">
        <v>0</v>
      </c>
    </row>
    <row r="14" spans="2:6" x14ac:dyDescent="0.3">
      <c r="B14" s="109" t="s">
        <v>202</v>
      </c>
      <c r="C14" s="110"/>
      <c r="D14" s="110"/>
      <c r="E14" s="111">
        <v>0</v>
      </c>
      <c r="F14" s="111">
        <v>0</v>
      </c>
    </row>
    <row r="15" spans="2:6" x14ac:dyDescent="0.3">
      <c r="B15" s="109" t="s">
        <v>203</v>
      </c>
      <c r="C15" s="110"/>
      <c r="D15" s="110"/>
      <c r="E15" s="111">
        <v>0</v>
      </c>
      <c r="F15" s="111">
        <v>0</v>
      </c>
    </row>
    <row r="16" spans="2:6" x14ac:dyDescent="0.3">
      <c r="B16" s="109" t="s">
        <v>204</v>
      </c>
      <c r="C16" s="110"/>
      <c r="D16" s="110"/>
      <c r="E16" s="111">
        <v>0</v>
      </c>
      <c r="F16" s="111">
        <v>0</v>
      </c>
    </row>
    <row r="17" spans="2:6" x14ac:dyDescent="0.3">
      <c r="B17" s="109" t="s">
        <v>199</v>
      </c>
      <c r="C17" s="110"/>
      <c r="D17" s="110"/>
      <c r="E17" s="111"/>
      <c r="F17" s="111"/>
    </row>
    <row r="18" spans="2:6" x14ac:dyDescent="0.3">
      <c r="B18" s="107" t="s">
        <v>205</v>
      </c>
      <c r="C18" s="110"/>
      <c r="D18" s="110"/>
      <c r="E18" s="106">
        <v>0</v>
      </c>
      <c r="F18" s="106">
        <v>0</v>
      </c>
    </row>
    <row r="19" spans="2:6" x14ac:dyDescent="0.3">
      <c r="B19" s="109" t="s">
        <v>206</v>
      </c>
      <c r="C19" s="110"/>
      <c r="D19" s="110"/>
      <c r="E19" s="111">
        <v>0</v>
      </c>
      <c r="F19" s="111">
        <v>0</v>
      </c>
    </row>
    <row r="20" spans="2:6" x14ac:dyDescent="0.3">
      <c r="B20" s="109" t="s">
        <v>207</v>
      </c>
      <c r="C20" s="110"/>
      <c r="D20" s="110"/>
      <c r="E20" s="111">
        <v>0</v>
      </c>
      <c r="F20" s="111">
        <v>0</v>
      </c>
    </row>
    <row r="21" spans="2:6" x14ac:dyDescent="0.3">
      <c r="B21" s="109" t="s">
        <v>203</v>
      </c>
      <c r="C21" s="110"/>
      <c r="D21" s="110"/>
      <c r="E21" s="111">
        <v>0</v>
      </c>
      <c r="F21" s="111">
        <v>0</v>
      </c>
    </row>
    <row r="22" spans="2:6" x14ac:dyDescent="0.3">
      <c r="B22" s="109" t="s">
        <v>204</v>
      </c>
      <c r="C22" s="110"/>
      <c r="D22" s="110"/>
      <c r="E22" s="111">
        <v>0</v>
      </c>
      <c r="F22" s="111">
        <v>0</v>
      </c>
    </row>
    <row r="23" spans="2:6" x14ac:dyDescent="0.3">
      <c r="B23" s="112" t="s">
        <v>199</v>
      </c>
      <c r="C23" s="110"/>
      <c r="D23" s="110"/>
      <c r="E23" s="111"/>
      <c r="F23" s="111"/>
    </row>
    <row r="24" spans="2:6" x14ac:dyDescent="0.3">
      <c r="B24" s="109" t="s">
        <v>208</v>
      </c>
      <c r="C24" s="113"/>
      <c r="D24" s="113"/>
      <c r="E24" s="111">
        <v>0</v>
      </c>
      <c r="F24" s="111">
        <v>0</v>
      </c>
    </row>
    <row r="25" spans="2:6" x14ac:dyDescent="0.3">
      <c r="B25" s="109" t="s">
        <v>199</v>
      </c>
      <c r="C25" s="113"/>
      <c r="D25" s="113"/>
      <c r="E25" s="111"/>
      <c r="F25" s="111"/>
    </row>
    <row r="26" spans="2:6" x14ac:dyDescent="0.3">
      <c r="B26" s="107" t="s">
        <v>209</v>
      </c>
      <c r="C26" s="110"/>
      <c r="D26" s="110"/>
      <c r="E26" s="106">
        <v>0</v>
      </c>
      <c r="F26" s="106">
        <v>0</v>
      </c>
    </row>
    <row r="27" spans="2:6" x14ac:dyDescent="0.3">
      <c r="B27" s="107" t="s">
        <v>201</v>
      </c>
      <c r="C27" s="110"/>
      <c r="D27" s="110"/>
      <c r="E27" s="106">
        <v>0</v>
      </c>
      <c r="F27" s="106">
        <v>0</v>
      </c>
    </row>
    <row r="28" spans="2:6" x14ac:dyDescent="0.3">
      <c r="B28" s="109" t="s">
        <v>202</v>
      </c>
      <c r="C28" s="110"/>
      <c r="D28" s="110"/>
      <c r="E28" s="111">
        <v>0</v>
      </c>
      <c r="F28" s="111">
        <v>0</v>
      </c>
    </row>
    <row r="29" spans="2:6" x14ac:dyDescent="0.3">
      <c r="B29" s="109" t="s">
        <v>203</v>
      </c>
      <c r="C29" s="110"/>
      <c r="D29" s="110"/>
      <c r="E29" s="111">
        <v>0</v>
      </c>
      <c r="F29" s="111">
        <v>0</v>
      </c>
    </row>
    <row r="30" spans="2:6" x14ac:dyDescent="0.3">
      <c r="B30" s="109" t="s">
        <v>204</v>
      </c>
      <c r="C30" s="110"/>
      <c r="D30" s="110"/>
      <c r="E30" s="111">
        <v>0</v>
      </c>
      <c r="F30" s="111">
        <v>0</v>
      </c>
    </row>
    <row r="31" spans="2:6" x14ac:dyDescent="0.3">
      <c r="B31" s="109" t="s">
        <v>199</v>
      </c>
      <c r="C31" s="110"/>
      <c r="D31" s="110"/>
      <c r="E31" s="111"/>
      <c r="F31" s="111"/>
    </row>
    <row r="32" spans="2:6" x14ac:dyDescent="0.3">
      <c r="B32" s="107" t="s">
        <v>205</v>
      </c>
      <c r="C32" s="110"/>
      <c r="D32" s="110"/>
      <c r="E32" s="106">
        <v>0</v>
      </c>
      <c r="F32" s="106">
        <v>0</v>
      </c>
    </row>
    <row r="33" spans="2:6" x14ac:dyDescent="0.3">
      <c r="B33" s="109" t="s">
        <v>206</v>
      </c>
      <c r="C33" s="110"/>
      <c r="D33" s="110"/>
      <c r="E33" s="111">
        <v>0</v>
      </c>
      <c r="F33" s="111">
        <v>0</v>
      </c>
    </row>
    <row r="34" spans="2:6" x14ac:dyDescent="0.3">
      <c r="B34" s="109" t="s">
        <v>207</v>
      </c>
      <c r="C34" s="110"/>
      <c r="D34" s="110"/>
      <c r="E34" s="111">
        <v>0</v>
      </c>
      <c r="F34" s="111">
        <v>0</v>
      </c>
    </row>
    <row r="35" spans="2:6" x14ac:dyDescent="0.3">
      <c r="B35" s="109" t="s">
        <v>203</v>
      </c>
      <c r="C35" s="110"/>
      <c r="D35" s="110"/>
      <c r="E35" s="111">
        <v>0</v>
      </c>
      <c r="F35" s="111">
        <v>0</v>
      </c>
    </row>
    <row r="36" spans="2:6" x14ac:dyDescent="0.3">
      <c r="B36" s="109" t="s">
        <v>204</v>
      </c>
      <c r="C36" s="110"/>
      <c r="D36" s="110"/>
      <c r="E36" s="111">
        <v>0</v>
      </c>
      <c r="F36" s="111">
        <v>0</v>
      </c>
    </row>
    <row r="37" spans="2:6" x14ac:dyDescent="0.3">
      <c r="B37" s="112" t="s">
        <v>199</v>
      </c>
      <c r="C37" s="110"/>
      <c r="D37" s="110"/>
      <c r="E37" s="111"/>
      <c r="F37" s="111"/>
    </row>
    <row r="38" spans="2:6" x14ac:dyDescent="0.3">
      <c r="B38" s="109" t="s">
        <v>210</v>
      </c>
      <c r="C38" s="113"/>
      <c r="D38" s="113"/>
      <c r="E38" s="111">
        <v>0</v>
      </c>
      <c r="F38" s="111">
        <v>0</v>
      </c>
    </row>
    <row r="39" spans="2:6" x14ac:dyDescent="0.3">
      <c r="B39" s="109" t="s">
        <v>199</v>
      </c>
      <c r="C39" s="110"/>
      <c r="D39" s="110"/>
      <c r="E39" s="111"/>
      <c r="F39" s="111"/>
    </row>
    <row r="40" spans="2:6" x14ac:dyDescent="0.3">
      <c r="B40" s="107" t="s">
        <v>211</v>
      </c>
      <c r="C40" s="114" t="s">
        <v>212</v>
      </c>
      <c r="D40" s="114" t="s">
        <v>213</v>
      </c>
      <c r="E40" s="115">
        <v>1304902822.6099999</v>
      </c>
      <c r="F40" s="115">
        <v>1153673553.25</v>
      </c>
    </row>
    <row r="41" spans="2:6" x14ac:dyDescent="0.3">
      <c r="B41" s="109" t="s">
        <v>199</v>
      </c>
      <c r="C41" s="110"/>
      <c r="D41" s="110"/>
      <c r="E41" s="111"/>
      <c r="F41" s="111"/>
    </row>
    <row r="42" spans="2:6" x14ac:dyDescent="0.3">
      <c r="B42" s="112" t="s">
        <v>214</v>
      </c>
      <c r="C42" s="110"/>
      <c r="D42" s="110"/>
      <c r="E42" s="115">
        <f>+E10+E40</f>
        <v>1304902822.6099999</v>
      </c>
      <c r="F42" s="115">
        <f>+F10+F40</f>
        <v>1153673553.25</v>
      </c>
    </row>
    <row r="43" spans="2:6" ht="14.25" thickBot="1" x14ac:dyDescent="0.35">
      <c r="B43" s="116"/>
      <c r="C43" s="117"/>
      <c r="D43" s="117"/>
      <c r="E43" s="118"/>
      <c r="F43" s="118"/>
    </row>
    <row r="79" spans="2:6" x14ac:dyDescent="0.3">
      <c r="B79" s="189" t="s">
        <v>82</v>
      </c>
      <c r="C79" s="189"/>
      <c r="D79" s="189"/>
      <c r="E79" s="189"/>
      <c r="F79" s="189"/>
    </row>
  </sheetData>
  <mergeCells count="5">
    <mergeCell ref="B2:F2"/>
    <mergeCell ref="B3:F3"/>
    <mergeCell ref="B4:F4"/>
    <mergeCell ref="B5:F5"/>
    <mergeCell ref="B79:F79"/>
  </mergeCells>
  <printOptions horizontalCentered="1"/>
  <pageMargins left="0.59055118110236227" right="0.59055118110236227" top="0.59055118110236227" bottom="0.59055118110236227" header="0.31496062992125984" footer="0.31496062992125984"/>
  <pageSetup scale="68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71"/>
  <sheetViews>
    <sheetView zoomScale="110" zoomScaleNormal="110" workbookViewId="0"/>
  </sheetViews>
  <sheetFormatPr baseColWidth="10" defaultRowHeight="13.5" x14ac:dyDescent="0.3"/>
  <cols>
    <col min="1" max="1" width="11.42578125" style="3"/>
    <col min="2" max="2" width="76.42578125" style="3" customWidth="1"/>
    <col min="3" max="4" width="29.85546875" style="3" customWidth="1"/>
    <col min="5" max="16384" width="11.42578125" style="3"/>
  </cols>
  <sheetData>
    <row r="2" spans="2:4" ht="16.5" x14ac:dyDescent="0.3">
      <c r="B2" s="171" t="s">
        <v>215</v>
      </c>
      <c r="C2" s="171"/>
      <c r="D2" s="171"/>
    </row>
    <row r="3" spans="2:4" ht="15" customHeight="1" x14ac:dyDescent="0.3">
      <c r="B3" s="171" t="s">
        <v>14</v>
      </c>
      <c r="C3" s="171"/>
      <c r="D3" s="171"/>
    </row>
    <row r="4" spans="2:4" ht="15" customHeight="1" x14ac:dyDescent="0.3">
      <c r="B4" s="171" t="s">
        <v>216</v>
      </c>
      <c r="C4" s="171"/>
      <c r="D4" s="171"/>
    </row>
    <row r="5" spans="2:4" ht="17.25" x14ac:dyDescent="0.3">
      <c r="B5" s="174" t="s">
        <v>22</v>
      </c>
      <c r="C5" s="174"/>
      <c r="D5" s="174"/>
    </row>
    <row r="8" spans="2:4" ht="51.75" customHeight="1" x14ac:dyDescent="0.3">
      <c r="B8" s="191" t="s">
        <v>287</v>
      </c>
      <c r="C8" s="191"/>
      <c r="D8" s="191"/>
    </row>
    <row r="9" spans="2:4" ht="14.25" thickBot="1" x14ac:dyDescent="0.35">
      <c r="B9" s="119"/>
      <c r="C9" s="119"/>
      <c r="D9" s="119"/>
    </row>
    <row r="10" spans="2:4" ht="14.25" thickBot="1" x14ac:dyDescent="0.35">
      <c r="B10" s="190" t="s">
        <v>217</v>
      </c>
      <c r="C10" s="190"/>
      <c r="D10" s="190"/>
    </row>
    <row r="11" spans="2:4" ht="14.25" thickBot="1" x14ac:dyDescent="0.35">
      <c r="B11" s="96" t="s">
        <v>218</v>
      </c>
      <c r="C11" s="120" t="s">
        <v>219</v>
      </c>
      <c r="D11" s="121" t="s">
        <v>220</v>
      </c>
    </row>
    <row r="12" spans="2:4" ht="6.75" customHeight="1" thickBot="1" x14ac:dyDescent="0.35">
      <c r="B12" s="122"/>
      <c r="C12" s="123"/>
      <c r="D12" s="124"/>
    </row>
    <row r="13" spans="2:4" x14ac:dyDescent="0.3">
      <c r="B13" s="125" t="s">
        <v>221</v>
      </c>
      <c r="C13" s="126">
        <v>11948401807.379999</v>
      </c>
      <c r="D13" s="127">
        <v>10929646080.459999</v>
      </c>
    </row>
    <row r="14" spans="2:4" x14ac:dyDescent="0.3">
      <c r="B14" s="128" t="s">
        <v>222</v>
      </c>
      <c r="C14" s="129"/>
      <c r="D14" s="130"/>
    </row>
    <row r="15" spans="2:4" x14ac:dyDescent="0.3">
      <c r="B15" s="128" t="s">
        <v>223</v>
      </c>
      <c r="C15" s="131">
        <v>16370501095.959999</v>
      </c>
      <c r="D15" s="131">
        <v>13773896499.26</v>
      </c>
    </row>
    <row r="16" spans="2:4" x14ac:dyDescent="0.3">
      <c r="B16" s="128" t="s">
        <v>224</v>
      </c>
      <c r="C16" s="132">
        <v>9163094042.8999996</v>
      </c>
      <c r="D16" s="130">
        <v>7170223417.79</v>
      </c>
    </row>
    <row r="17" spans="2:4" x14ac:dyDescent="0.3">
      <c r="B17" s="61" t="s">
        <v>225</v>
      </c>
      <c r="C17" s="133">
        <v>25533595138.860001</v>
      </c>
      <c r="D17" s="133">
        <v>20944119917.049999</v>
      </c>
    </row>
    <row r="18" spans="2:4" ht="14.25" thickBot="1" x14ac:dyDescent="0.35">
      <c r="B18" s="61" t="s">
        <v>226</v>
      </c>
      <c r="C18" s="133">
        <v>21804216640.939999</v>
      </c>
      <c r="D18" s="133">
        <v>10981790096.18</v>
      </c>
    </row>
    <row r="19" spans="2:4" ht="14.25" thickBot="1" x14ac:dyDescent="0.35">
      <c r="B19" s="134" t="s">
        <v>227</v>
      </c>
      <c r="C19" s="135">
        <f>+C13+C17+C18</f>
        <v>59286213587.179993</v>
      </c>
      <c r="D19" s="135">
        <f>+D13+D17+D18</f>
        <v>42855556093.690002</v>
      </c>
    </row>
    <row r="20" spans="2:4" ht="14.25" thickBot="1" x14ac:dyDescent="0.35">
      <c r="B20" s="136"/>
      <c r="C20" s="137"/>
      <c r="D20" s="137"/>
    </row>
    <row r="21" spans="2:4" ht="14.25" thickBot="1" x14ac:dyDescent="0.35">
      <c r="B21" s="190" t="s">
        <v>228</v>
      </c>
      <c r="C21" s="190"/>
      <c r="D21" s="190"/>
    </row>
    <row r="22" spans="2:4" ht="14.25" thickBot="1" x14ac:dyDescent="0.35">
      <c r="B22" s="96" t="s">
        <v>229</v>
      </c>
      <c r="C22" s="120" t="s">
        <v>219</v>
      </c>
      <c r="D22" s="121" t="s">
        <v>220</v>
      </c>
    </row>
    <row r="23" spans="2:4" ht="6.75" customHeight="1" thickBot="1" x14ac:dyDescent="0.35">
      <c r="B23" s="98"/>
      <c r="C23" s="123"/>
      <c r="D23" s="138"/>
    </row>
    <row r="24" spans="2:4" x14ac:dyDescent="0.3">
      <c r="B24" s="139"/>
      <c r="C24" s="140"/>
      <c r="D24" s="141"/>
    </row>
    <row r="25" spans="2:4" x14ac:dyDescent="0.3">
      <c r="B25" s="128" t="s">
        <v>222</v>
      </c>
      <c r="C25" s="133">
        <v>19162199596.860001</v>
      </c>
      <c r="D25" s="133">
        <v>17668305589.669998</v>
      </c>
    </row>
    <row r="26" spans="2:4" ht="14.25" thickBot="1" x14ac:dyDescent="0.35">
      <c r="B26" s="61" t="s">
        <v>226</v>
      </c>
      <c r="C26" s="133">
        <v>87001789317.899994</v>
      </c>
      <c r="D26" s="133">
        <v>54058153823.779999</v>
      </c>
    </row>
    <row r="27" spans="2:4" ht="14.25" thickBot="1" x14ac:dyDescent="0.35">
      <c r="B27" s="134" t="s">
        <v>227</v>
      </c>
      <c r="C27" s="135">
        <f>+C25+C26</f>
        <v>106163988914.75999</v>
      </c>
      <c r="D27" s="135">
        <f>+D25+D26</f>
        <v>71726459413.449997</v>
      </c>
    </row>
    <row r="28" spans="2:4" ht="14.25" thickBot="1" x14ac:dyDescent="0.35">
      <c r="B28" s="136"/>
      <c r="C28" s="137"/>
      <c r="D28" s="137"/>
    </row>
    <row r="29" spans="2:4" ht="14.25" thickBot="1" x14ac:dyDescent="0.35">
      <c r="B29" s="190" t="s">
        <v>230</v>
      </c>
      <c r="C29" s="190"/>
      <c r="D29" s="190"/>
    </row>
    <row r="30" spans="2:4" ht="14.25" thickBot="1" x14ac:dyDescent="0.35">
      <c r="B30" s="96" t="s">
        <v>229</v>
      </c>
      <c r="C30" s="120" t="s">
        <v>219</v>
      </c>
      <c r="D30" s="121" t="s">
        <v>220</v>
      </c>
    </row>
    <row r="31" spans="2:4" ht="6.75" customHeight="1" thickBot="1" x14ac:dyDescent="0.35">
      <c r="B31" s="98"/>
      <c r="C31" s="123"/>
      <c r="D31" s="138"/>
    </row>
    <row r="32" spans="2:4" x14ac:dyDescent="0.3">
      <c r="B32" s="139"/>
      <c r="C32" s="140"/>
      <c r="D32" s="141"/>
    </row>
    <row r="33" spans="2:4" x14ac:dyDescent="0.3">
      <c r="B33" s="128" t="s">
        <v>222</v>
      </c>
      <c r="C33" s="133">
        <v>-37475273698.809998</v>
      </c>
      <c r="D33" s="133">
        <v>-31867042750.080002</v>
      </c>
    </row>
    <row r="34" spans="2:4" ht="14.25" thickBot="1" x14ac:dyDescent="0.35">
      <c r="B34" s="61" t="s">
        <v>226</v>
      </c>
      <c r="C34" s="133">
        <v>-21804216640.939999</v>
      </c>
      <c r="D34" s="133">
        <v>-10981790096.18</v>
      </c>
    </row>
    <row r="35" spans="2:4" ht="14.25" thickBot="1" x14ac:dyDescent="0.35">
      <c r="B35" s="134" t="s">
        <v>227</v>
      </c>
      <c r="C35" s="135">
        <f>+C33+C34</f>
        <v>-59279490339.75</v>
      </c>
      <c r="D35" s="135">
        <f>+D33+D34</f>
        <v>-42848832846.260002</v>
      </c>
    </row>
    <row r="36" spans="2:4" x14ac:dyDescent="0.3">
      <c r="C36" s="142"/>
    </row>
    <row r="37" spans="2:4" ht="58.5" customHeight="1" x14ac:dyDescent="0.3">
      <c r="B37" s="191" t="s">
        <v>231</v>
      </c>
      <c r="C37" s="191"/>
      <c r="D37" s="191"/>
    </row>
    <row r="38" spans="2:4" ht="41.25" customHeight="1" x14ac:dyDescent="0.3">
      <c r="B38" s="191" t="s">
        <v>232</v>
      </c>
      <c r="C38" s="191"/>
      <c r="D38" s="191"/>
    </row>
    <row r="71" spans="2:4" x14ac:dyDescent="0.3">
      <c r="B71" s="189" t="s">
        <v>82</v>
      </c>
      <c r="C71" s="189"/>
      <c r="D71" s="189"/>
    </row>
  </sheetData>
  <mergeCells count="11">
    <mergeCell ref="B21:D21"/>
    <mergeCell ref="B29:D29"/>
    <mergeCell ref="B37:D37"/>
    <mergeCell ref="B38:D38"/>
    <mergeCell ref="B71:D71"/>
    <mergeCell ref="B10:D10"/>
    <mergeCell ref="B2:D2"/>
    <mergeCell ref="B3:D3"/>
    <mergeCell ref="B4:D4"/>
    <mergeCell ref="B5:D5"/>
    <mergeCell ref="B8:D8"/>
  </mergeCells>
  <printOptions horizontalCentered="1"/>
  <pageMargins left="0.59055118110236227" right="0.59055118110236227" top="0.59055118110236227" bottom="0.59055118110236227" header="0.31496062992125984" footer="0.31496062992125984"/>
  <pageSetup scale="6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12</vt:i4>
      </vt:variant>
    </vt:vector>
  </HeadingPairs>
  <TitlesOfParts>
    <vt:vector size="23" baseType="lpstr">
      <vt:lpstr>ESTADOS FINANCIEROS</vt:lpstr>
      <vt:lpstr>EA</vt:lpstr>
      <vt:lpstr>ESF</vt:lpstr>
      <vt:lpstr>EVHP</vt:lpstr>
      <vt:lpstr>ECSF</vt:lpstr>
      <vt:lpstr>EFE</vt:lpstr>
      <vt:lpstr>EAA</vt:lpstr>
      <vt:lpstr>EADOP</vt:lpstr>
      <vt:lpstr>IPC</vt:lpstr>
      <vt:lpstr>CONC ING</vt:lpstr>
      <vt:lpstr>CONC EGRESOS</vt:lpstr>
      <vt:lpstr>'CONC EGRESOS'!Área_de_impresión</vt:lpstr>
      <vt:lpstr>'CONC ING'!Área_de_impresión</vt:lpstr>
      <vt:lpstr>EA!Área_de_impresión</vt:lpstr>
      <vt:lpstr>EAA!Área_de_impresión</vt:lpstr>
      <vt:lpstr>EADOP!Área_de_impresión</vt:lpstr>
      <vt:lpstr>ECSF!Área_de_impresión</vt:lpstr>
      <vt:lpstr>EFE!Área_de_impresión</vt:lpstr>
      <vt:lpstr>ESF!Área_de_impresión</vt:lpstr>
      <vt:lpstr>EVHP!Área_de_impresión</vt:lpstr>
      <vt:lpstr>IPC!Área_de_impresión</vt:lpstr>
      <vt:lpstr>EA!Títulos_a_imprimir</vt:lpstr>
      <vt:lpstr>EFE!Títulos_a_imprimir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</dc:creator>
  <cp:lastModifiedBy>Rosy</cp:lastModifiedBy>
  <cp:lastPrinted>2022-04-23T20:32:18Z</cp:lastPrinted>
  <dcterms:created xsi:type="dcterms:W3CDTF">2022-04-08T16:48:59Z</dcterms:created>
  <dcterms:modified xsi:type="dcterms:W3CDTF">2022-04-26T14:59:26Z</dcterms:modified>
</cp:coreProperties>
</file>